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19\RENTABILIZAR\CLIENTES CORREDORA\GERARDO CID\"/>
    </mc:Choice>
  </mc:AlternateContent>
  <bookViews>
    <workbookView xWindow="0" yWindow="0" windowWidth="19200" windowHeight="7310" firstSheet="3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 " sheetId="10" r:id="rId10"/>
    <sheet name="Noviembre" sheetId="11" r:id="rId11"/>
    <sheet name="Diciembre" sheetId="12" r:id="rId1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12" l="1"/>
  <c r="H6" i="12"/>
  <c r="H5" i="12"/>
  <c r="K5" i="12" s="1"/>
  <c r="K7" i="12" s="1"/>
  <c r="H6" i="11" l="1"/>
  <c r="K6" i="11" s="1"/>
  <c r="H5" i="11"/>
  <c r="K5" i="11" s="1"/>
  <c r="K7" i="11" s="1"/>
  <c r="H6" i="10" l="1"/>
  <c r="K6" i="10" s="1"/>
  <c r="H5" i="10"/>
  <c r="K5" i="10" s="1"/>
  <c r="K7" i="10" l="1"/>
  <c r="H6" i="9"/>
  <c r="K6" i="9" s="1"/>
  <c r="H5" i="9"/>
  <c r="K5" i="9" s="1"/>
  <c r="K7" i="9" s="1"/>
  <c r="H6" i="8" l="1"/>
  <c r="K6" i="8" s="1"/>
  <c r="H5" i="8"/>
  <c r="K5" i="8" s="1"/>
  <c r="K7" i="8" s="1"/>
  <c r="J5" i="7" l="1"/>
  <c r="D17" i="7"/>
  <c r="H6" i="7"/>
  <c r="K6" i="7" s="1"/>
  <c r="K5" i="7"/>
  <c r="H5" i="7"/>
  <c r="K7" i="7" l="1"/>
  <c r="C12" i="6"/>
  <c r="J5" i="6" s="1"/>
  <c r="G5" i="6"/>
  <c r="H6" i="6" l="1"/>
  <c r="K6" i="6" s="1"/>
  <c r="H5" i="6"/>
  <c r="K5" i="6" s="1"/>
  <c r="K7" i="6" s="1"/>
  <c r="H6" i="5" l="1"/>
  <c r="K6" i="5" s="1"/>
  <c r="H5" i="5"/>
  <c r="K5" i="5" s="1"/>
  <c r="K7" i="5" l="1"/>
  <c r="H6" i="4"/>
  <c r="K6" i="4" s="1"/>
  <c r="K5" i="4"/>
  <c r="H5" i="4"/>
  <c r="H6" i="3"/>
  <c r="K6" i="3" s="1"/>
  <c r="H5" i="3"/>
  <c r="K5" i="3" s="1"/>
  <c r="K6" i="2"/>
  <c r="H6" i="2"/>
  <c r="H5" i="2"/>
  <c r="K5" i="2" s="1"/>
  <c r="K7" i="2" s="1"/>
  <c r="H6" i="1"/>
  <c r="K6" i="1" s="1"/>
  <c r="H5" i="1"/>
  <c r="K5" i="1" s="1"/>
  <c r="K7" i="1" s="1"/>
  <c r="K7" i="4" l="1"/>
  <c r="K7" i="3"/>
</calcChain>
</file>

<file path=xl/sharedStrings.xml><?xml version="1.0" encoding="utf-8"?>
<sst xmlns="http://schemas.openxmlformats.org/spreadsheetml/2006/main" count="256" uniqueCount="46">
  <si>
    <t xml:space="preserve">Valor UF </t>
  </si>
  <si>
    <t>Proyecto</t>
  </si>
  <si>
    <t>Depto</t>
  </si>
  <si>
    <t>Fecha</t>
  </si>
  <si>
    <t xml:space="preserve">Nombre </t>
  </si>
  <si>
    <t>inicio</t>
  </si>
  <si>
    <t>Arrendatario</t>
  </si>
  <si>
    <t>arriendo</t>
  </si>
  <si>
    <t>Arriendo</t>
  </si>
  <si>
    <t>Atrasado</t>
  </si>
  <si>
    <t>Comisión</t>
  </si>
  <si>
    <t>Administración</t>
  </si>
  <si>
    <t>Gastos</t>
  </si>
  <si>
    <t>Otros Gastos</t>
  </si>
  <si>
    <t>Total</t>
  </si>
  <si>
    <t>Alvarez de Toledo 845</t>
  </si>
  <si>
    <t>Jorge Luis Coronel San Juan</t>
  </si>
  <si>
    <t>Departamental 950</t>
  </si>
  <si>
    <t>Antonieta Tortorici</t>
  </si>
  <si>
    <t>Enero</t>
  </si>
  <si>
    <t>Febrero</t>
  </si>
  <si>
    <t>Marzo</t>
  </si>
  <si>
    <t>Abril</t>
  </si>
  <si>
    <t>Mayo</t>
  </si>
  <si>
    <t xml:space="preserve"> </t>
  </si>
  <si>
    <t>En arriendo</t>
  </si>
  <si>
    <t>Junio</t>
  </si>
  <si>
    <t>Jorge García</t>
  </si>
  <si>
    <t>Notaría</t>
  </si>
  <si>
    <t>Gasto común Mayo</t>
  </si>
  <si>
    <t>Pintura daños filtración.</t>
  </si>
  <si>
    <t>Garantía</t>
  </si>
  <si>
    <t>Julio</t>
  </si>
  <si>
    <t>Gasto Comun Marzo</t>
  </si>
  <si>
    <t>Gasto Común Abril</t>
  </si>
  <si>
    <t>Agua</t>
  </si>
  <si>
    <t>Luz</t>
  </si>
  <si>
    <t>Luz Mes desocupado</t>
  </si>
  <si>
    <t>Metrogas</t>
  </si>
  <si>
    <t>ESTOS VALORES ESTÁN SIENDO COBRADOS AL ARRENDATARIO ANTERIOR</t>
  </si>
  <si>
    <t>Aseo pre entrega</t>
  </si>
  <si>
    <t>Agosto</t>
  </si>
  <si>
    <t>Cobros adicionales de gastos comunes</t>
  </si>
  <si>
    <r>
      <t>Julio 2019: </t>
    </r>
    <r>
      <rPr>
        <sz val="9"/>
        <color rgb="FF424242"/>
        <rFont val="Open Sans"/>
        <family val="2"/>
      </rPr>
      <t>Instalación de cámaras de seguridad Cuota(4/4):        $</t>
    </r>
    <r>
      <rPr>
        <sz val="9"/>
        <color rgb="FF424242"/>
        <rFont val="Arial"/>
        <family val="2"/>
      </rPr>
      <t>2.462.500</t>
    </r>
  </si>
  <si>
    <t>Prorrateo 0,2841856 %:                $ 6.998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</si>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</sst>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 &quot;$&quot;* #,##0_ ;_ &quot;$&quot;* \-#,##0_ ;_ &quot;$&quot;* &quot;-&quot;_ ;_ @_ "/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dd/mm/yyyy;@"/>
    <numFmt numFmtId="167" formatCode="_(&quot;$&quot;* #,##0_);_(&quot;$&quot;* \(#,##0\);_(&quot;$&quot;* &quot;-&quot;??_);_(@_)"/>
    <numFmt numFmtId="168" formatCode="[$$-340A]\ 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424242"/>
      <name val="Arial"/>
      <family val="2"/>
    </font>
    <font>
      <sz val="9"/>
      <color rgb="FF424242"/>
      <name val="Tahoma"/>
      <family val="2"/>
    </font>
    <font>
      <sz val="9"/>
      <color rgb="FF424242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center"/>
    </xf>
    <xf numFmtId="42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165" fontId="2" fillId="0" borderId="0" xfId="1" applyNumberFormat="1" applyFont="1" applyFill="1" applyBorder="1"/>
    <xf numFmtId="0" fontId="2" fillId="0" borderId="0" xfId="0" applyFont="1" applyFill="1" applyBorder="1"/>
    <xf numFmtId="0" fontId="3" fillId="0" borderId="2" xfId="0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165" fontId="3" fillId="0" borderId="7" xfId="1" applyNumberFormat="1" applyFont="1" applyFill="1" applyBorder="1"/>
    <xf numFmtId="9" fontId="3" fillId="0" borderId="6" xfId="0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/>
    <xf numFmtId="0" fontId="3" fillId="0" borderId="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13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166" fontId="5" fillId="0" borderId="14" xfId="0" applyNumberFormat="1" applyFont="1" applyFill="1" applyBorder="1" applyAlignment="1">
      <alignment horizontal="center"/>
    </xf>
    <xf numFmtId="165" fontId="5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8" fontId="5" fillId="0" borderId="14" xfId="0" applyNumberFormat="1" applyFont="1" applyFill="1" applyBorder="1" applyAlignment="1">
      <alignment horizontal="center"/>
    </xf>
    <xf numFmtId="168" fontId="3" fillId="0" borderId="15" xfId="0" applyNumberFormat="1" applyFont="1" applyFill="1" applyBorder="1" applyAlignment="1">
      <alignment horizontal="center"/>
    </xf>
    <xf numFmtId="0" fontId="4" fillId="0" borderId="16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166" fontId="5" fillId="0" borderId="17" xfId="0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167" fontId="2" fillId="0" borderId="17" xfId="1" applyNumberFormat="1" applyFont="1" applyFill="1" applyBorder="1" applyAlignment="1">
      <alignment horizontal="center"/>
    </xf>
    <xf numFmtId="165" fontId="2" fillId="0" borderId="17" xfId="1" applyNumberFormat="1" applyFont="1" applyFill="1" applyBorder="1" applyAlignment="1">
      <alignment horizontal="center"/>
    </xf>
    <xf numFmtId="168" fontId="5" fillId="0" borderId="17" xfId="0" applyNumberFormat="1" applyFont="1" applyFill="1" applyBorder="1" applyAlignment="1">
      <alignment horizontal="center"/>
    </xf>
    <xf numFmtId="168" fontId="3" fillId="0" borderId="18" xfId="0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166" fontId="5" fillId="2" borderId="14" xfId="0" applyNumberFormat="1" applyFont="1" applyFill="1" applyBorder="1" applyAlignment="1">
      <alignment horizontal="center"/>
    </xf>
    <xf numFmtId="165" fontId="5" fillId="2" borderId="14" xfId="1" applyNumberFormat="1" applyFont="1" applyFill="1" applyBorder="1" applyAlignment="1">
      <alignment horizontal="center"/>
    </xf>
    <xf numFmtId="167" fontId="2" fillId="2" borderId="14" xfId="1" applyNumberFormat="1" applyFont="1" applyFill="1" applyBorder="1" applyAlignment="1">
      <alignment horizontal="center"/>
    </xf>
    <xf numFmtId="0" fontId="0" fillId="2" borderId="0" xfId="0" applyFill="1"/>
    <xf numFmtId="0" fontId="0" fillId="0" borderId="0" xfId="0" applyFill="1"/>
    <xf numFmtId="168" fontId="5" fillId="3" borderId="14" xfId="0" applyNumberFormat="1" applyFont="1" applyFill="1" applyBorder="1" applyAlignment="1">
      <alignment horizontal="center"/>
    </xf>
    <xf numFmtId="0" fontId="0" fillId="3" borderId="0" xfId="0" applyFill="1"/>
    <xf numFmtId="42" fontId="0" fillId="0" borderId="0" xfId="3" applyFont="1"/>
    <xf numFmtId="42" fontId="0" fillId="0" borderId="19" xfId="3" applyFont="1" applyBorder="1"/>
    <xf numFmtId="42" fontId="0" fillId="0" borderId="0" xfId="0" applyNumberFormat="1"/>
    <xf numFmtId="0" fontId="3" fillId="0" borderId="2" xfId="0" applyFont="1" applyFill="1" applyBorder="1" applyAlignment="1">
      <alignment horizontal="center" vertical="center"/>
    </xf>
    <xf numFmtId="42" fontId="2" fillId="0" borderId="0" xfId="3" applyFont="1" applyFill="1" applyBorder="1"/>
    <xf numFmtId="42" fontId="3" fillId="0" borderId="3" xfId="3" applyFont="1" applyFill="1" applyBorder="1" applyAlignment="1">
      <alignment horizontal="center" vertical="center"/>
    </xf>
    <xf numFmtId="42" fontId="3" fillId="0" borderId="7" xfId="3" applyFont="1" applyFill="1" applyBorder="1" applyAlignment="1">
      <alignment horizontal="center"/>
    </xf>
    <xf numFmtId="42" fontId="3" fillId="0" borderId="7" xfId="3" applyFont="1" applyFill="1" applyBorder="1" applyAlignment="1"/>
    <xf numFmtId="42" fontId="5" fillId="0" borderId="14" xfId="3" applyFont="1" applyFill="1" applyBorder="1" applyAlignment="1">
      <alignment horizontal="center"/>
    </xf>
    <xf numFmtId="42" fontId="5" fillId="0" borderId="17" xfId="3" applyFont="1" applyFill="1" applyBorder="1" applyAlignment="1">
      <alignment horizontal="center"/>
    </xf>
    <xf numFmtId="42" fontId="0" fillId="4" borderId="0" xfId="3" applyFont="1" applyFill="1"/>
    <xf numFmtId="0" fontId="0" fillId="4" borderId="0" xfId="0" applyFill="1"/>
    <xf numFmtId="42" fontId="0" fillId="4" borderId="19" xfId="3" applyFont="1" applyFill="1" applyBorder="1"/>
    <xf numFmtId="42" fontId="0" fillId="4" borderId="0" xfId="3" applyFont="1" applyFill="1" applyBorder="1"/>
    <xf numFmtId="0" fontId="3" fillId="0" borderId="2" xfId="0" applyFont="1" applyFill="1" applyBorder="1" applyAlignment="1">
      <alignment horizontal="center" vertical="center"/>
    </xf>
    <xf numFmtId="42" fontId="0" fillId="0" borderId="0" xfId="3" applyFont="1" applyFill="1" applyBorder="1"/>
    <xf numFmtId="168" fontId="5" fillId="5" borderId="17" xfId="0" applyNumberFormat="1" applyFont="1" applyFill="1" applyBorder="1" applyAlignment="1">
      <alignment horizontal="center"/>
    </xf>
    <xf numFmtId="0" fontId="0" fillId="5" borderId="0" xfId="0" applyFill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6" borderId="13" xfId="2" applyFont="1" applyFill="1" applyBorder="1" applyAlignment="1">
      <alignment horizontal="center" vertical="center"/>
    </xf>
    <xf numFmtId="0" fontId="4" fillId="6" borderId="14" xfId="2" applyFont="1" applyFill="1" applyBorder="1" applyAlignment="1">
      <alignment horizontal="center" vertical="center"/>
    </xf>
    <xf numFmtId="0" fontId="4" fillId="6" borderId="16" xfId="2" applyFont="1" applyFill="1" applyBorder="1" applyAlignment="1">
      <alignment horizontal="center" vertical="center"/>
    </xf>
    <xf numFmtId="0" fontId="4" fillId="6" borderId="17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">
    <cellStyle name="Moneda" xfId="1" builtinId="4"/>
    <cellStyle name="Moneda [0]" xfId="3" builtinId="7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K8"/>
    </sheetView>
  </sheetViews>
  <sheetFormatPr baseColWidth="10" defaultRowHeight="14.5"/>
  <cols>
    <col min="1" max="1" width="19.26953125" bestFit="1" customWidth="1"/>
    <col min="4" max="4" width="23.81640625" bestFit="1" customWidth="1"/>
  </cols>
  <sheetData>
    <row r="1" spans="1:11" ht="15" thickBot="1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5" t="s">
        <v>3</v>
      </c>
      <c r="D2" s="6" t="s">
        <v>4</v>
      </c>
      <c r="E2" s="69" t="s">
        <v>19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8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10"/>
      <c r="E4" s="11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>
      <c r="A5" s="14" t="s">
        <v>15</v>
      </c>
      <c r="B5" s="15">
        <v>1011</v>
      </c>
      <c r="C5" s="16">
        <v>43315</v>
      </c>
      <c r="D5" s="17" t="s">
        <v>16</v>
      </c>
      <c r="E5" s="18">
        <v>270000</v>
      </c>
      <c r="F5" s="17">
        <v>0</v>
      </c>
      <c r="G5" s="19">
        <v>0</v>
      </c>
      <c r="H5" s="19">
        <f>(E5*0.07)</f>
        <v>18900</v>
      </c>
      <c r="I5" s="20">
        <v>0</v>
      </c>
      <c r="J5" s="20">
        <v>0</v>
      </c>
      <c r="K5" s="21">
        <f>+E5+F5-G5-I5-H5-J5</f>
        <v>251100</v>
      </c>
    </row>
    <row r="6" spans="1:11" ht="15" thickBot="1">
      <c r="A6" s="22" t="s">
        <v>17</v>
      </c>
      <c r="B6" s="23">
        <v>304</v>
      </c>
      <c r="C6" s="24">
        <v>43378</v>
      </c>
      <c r="D6" s="25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K7" s="30">
        <f>SUM(K5:K6)</f>
        <v>488250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F10" sqref="F10"/>
    </sheetView>
  </sheetViews>
  <sheetFormatPr baseColWidth="10" defaultRowHeight="14.5"/>
  <cols>
    <col min="1" max="1" width="19.26953125" bestFit="1" customWidth="1"/>
    <col min="4" max="4" width="16.81640625" bestFit="1" customWidth="1"/>
    <col min="8" max="8" width="12.1796875" customWidth="1"/>
  </cols>
  <sheetData>
    <row r="1" spans="1:11" ht="15" thickBot="1">
      <c r="A1" s="1" t="s">
        <v>0</v>
      </c>
      <c r="B1" s="2"/>
      <c r="C1" s="1"/>
      <c r="D1" s="47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62" t="s">
        <v>3</v>
      </c>
      <c r="D2" s="48" t="s">
        <v>4</v>
      </c>
      <c r="E2" s="69" t="s">
        <v>45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49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50"/>
      <c r="E4" s="11" t="s">
        <v>8</v>
      </c>
      <c r="F4" s="7" t="s">
        <v>31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 ht="15" thickBot="1">
      <c r="A5" s="64" t="s">
        <v>15</v>
      </c>
      <c r="B5" s="65">
        <v>1011</v>
      </c>
      <c r="C5" s="16">
        <v>43617</v>
      </c>
      <c r="D5" s="51" t="s">
        <v>27</v>
      </c>
      <c r="E5" s="18">
        <v>285000</v>
      </c>
      <c r="F5" s="17">
        <v>0</v>
      </c>
      <c r="G5" s="19">
        <v>0</v>
      </c>
      <c r="H5" s="19">
        <f>(E5*0.07)</f>
        <v>19950.000000000004</v>
      </c>
      <c r="I5" s="20">
        <v>0</v>
      </c>
      <c r="J5" s="28">
        <v>0</v>
      </c>
      <c r="K5" s="21">
        <f>+E5+F5-G5-I5-H5-J5</f>
        <v>265050</v>
      </c>
    </row>
    <row r="6" spans="1:11" ht="15" thickBot="1">
      <c r="A6" s="66" t="s">
        <v>17</v>
      </c>
      <c r="B6" s="67">
        <v>304</v>
      </c>
      <c r="C6" s="24">
        <v>43378</v>
      </c>
      <c r="D6" s="52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D7" s="43"/>
      <c r="K7" s="30">
        <f>SUM(K5:K6)</f>
        <v>502200</v>
      </c>
    </row>
  </sheetData>
  <mergeCells count="3">
    <mergeCell ref="A2:A4"/>
    <mergeCell ref="B2:B4"/>
    <mergeCell ref="E2:K3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K7" sqref="K7"/>
    </sheetView>
  </sheetViews>
  <sheetFormatPr baseColWidth="10" defaultRowHeight="14.5"/>
  <cols>
    <col min="1" max="1" width="19.26953125" bestFit="1" customWidth="1"/>
    <col min="4" max="4" width="16.81640625" bestFit="1" customWidth="1"/>
    <col min="8" max="8" width="12.1796875" customWidth="1"/>
  </cols>
  <sheetData>
    <row r="1" spans="1:11" ht="15" thickBot="1">
      <c r="A1" s="1" t="s">
        <v>0</v>
      </c>
      <c r="B1" s="2"/>
      <c r="C1" s="1"/>
      <c r="D1" s="47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63" t="s">
        <v>3</v>
      </c>
      <c r="D2" s="48" t="s">
        <v>4</v>
      </c>
      <c r="E2" s="69" t="s">
        <v>45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49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50"/>
      <c r="E4" s="11" t="s">
        <v>8</v>
      </c>
      <c r="F4" s="7" t="s">
        <v>31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 ht="15" thickBot="1">
      <c r="A5" s="64" t="s">
        <v>15</v>
      </c>
      <c r="B5" s="65">
        <v>1011</v>
      </c>
      <c r="C5" s="16">
        <v>43617</v>
      </c>
      <c r="D5" s="51" t="s">
        <v>27</v>
      </c>
      <c r="E5" s="18">
        <v>285000</v>
      </c>
      <c r="F5" s="17">
        <v>0</v>
      </c>
      <c r="G5" s="19">
        <v>0</v>
      </c>
      <c r="H5" s="19">
        <f>(E5*0.07)</f>
        <v>19950.000000000004</v>
      </c>
      <c r="I5" s="20">
        <v>0</v>
      </c>
      <c r="J5" s="28">
        <v>0</v>
      </c>
      <c r="K5" s="21">
        <f>+E5+F5-G5-I5-H5-J5</f>
        <v>265050</v>
      </c>
    </row>
    <row r="6" spans="1:11" ht="15" thickBot="1">
      <c r="A6" s="66" t="s">
        <v>17</v>
      </c>
      <c r="B6" s="67">
        <v>304</v>
      </c>
      <c r="C6" s="24">
        <v>43378</v>
      </c>
      <c r="D6" s="52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D7" s="43"/>
      <c r="K7" s="30">
        <f>SUM(K5:K6)</f>
        <v>502200</v>
      </c>
    </row>
  </sheetData>
  <mergeCells count="3">
    <mergeCell ref="A2:A4"/>
    <mergeCell ref="B2:B4"/>
    <mergeCell ref="E2:K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H12" sqref="H12"/>
    </sheetView>
  </sheetViews>
  <sheetFormatPr baseColWidth="10" defaultRowHeight="14.5"/>
  <cols>
    <col min="1" max="1" width="19.26953125" bestFit="1" customWidth="1"/>
    <col min="4" max="4" width="16.81640625" bestFit="1" customWidth="1"/>
    <col min="8" max="8" width="12.1796875" customWidth="1"/>
  </cols>
  <sheetData>
    <row r="1" spans="1:11" ht="15" thickBot="1">
      <c r="A1" s="1" t="s">
        <v>0</v>
      </c>
      <c r="B1" s="2"/>
      <c r="C1" s="1"/>
      <c r="D1" s="47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68" t="s">
        <v>3</v>
      </c>
      <c r="D2" s="48" t="s">
        <v>4</v>
      </c>
      <c r="E2" s="69" t="s">
        <v>45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49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50"/>
      <c r="E4" s="11" t="s">
        <v>8</v>
      </c>
      <c r="F4" s="7" t="s">
        <v>31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 ht="15" thickBot="1">
      <c r="A5" s="64" t="s">
        <v>15</v>
      </c>
      <c r="B5" s="65">
        <v>1011</v>
      </c>
      <c r="C5" s="16">
        <v>43617</v>
      </c>
      <c r="D5" s="51" t="s">
        <v>27</v>
      </c>
      <c r="E5" s="18">
        <v>285000</v>
      </c>
      <c r="F5" s="17">
        <v>0</v>
      </c>
      <c r="G5" s="19">
        <v>0</v>
      </c>
      <c r="H5" s="19">
        <f>(E5*0.07)</f>
        <v>19950.000000000004</v>
      </c>
      <c r="I5" s="20">
        <v>0</v>
      </c>
      <c r="J5" s="28">
        <v>0</v>
      </c>
      <c r="K5" s="21">
        <f>+E5+F5-G5-I5-H5-J5</f>
        <v>265050</v>
      </c>
    </row>
    <row r="6" spans="1:11" ht="15" thickBot="1">
      <c r="A6" s="66" t="s">
        <v>17</v>
      </c>
      <c r="B6" s="67">
        <v>304</v>
      </c>
      <c r="C6" s="24">
        <v>43378</v>
      </c>
      <c r="D6" s="52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D7" s="43"/>
      <c r="K7" s="30">
        <f>SUM(K5:K6)</f>
        <v>502200</v>
      </c>
    </row>
  </sheetData>
  <mergeCells count="3">
    <mergeCell ref="A2:A4"/>
    <mergeCell ref="B2:B4"/>
    <mergeCell ref="E2:K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K8"/>
    </sheetView>
  </sheetViews>
  <sheetFormatPr baseColWidth="10" defaultRowHeight="14.5"/>
  <cols>
    <col min="1" max="1" width="19.26953125" bestFit="1" customWidth="1"/>
  </cols>
  <sheetData>
    <row r="1" spans="1:11" ht="15" thickBot="1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5" t="s">
        <v>3</v>
      </c>
      <c r="D2" s="6" t="s">
        <v>4</v>
      </c>
      <c r="E2" s="69" t="s">
        <v>20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8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10"/>
      <c r="E4" s="11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>
      <c r="A5" s="14" t="s">
        <v>15</v>
      </c>
      <c r="B5" s="15">
        <v>1011</v>
      </c>
      <c r="C5" s="16">
        <v>43315</v>
      </c>
      <c r="D5" s="17" t="s">
        <v>16</v>
      </c>
      <c r="E5" s="18">
        <v>270000</v>
      </c>
      <c r="F5" s="17">
        <v>0</v>
      </c>
      <c r="G5" s="19">
        <v>0</v>
      </c>
      <c r="H5" s="19">
        <f>(E5*0.07)</f>
        <v>18900</v>
      </c>
      <c r="I5" s="20">
        <v>0</v>
      </c>
      <c r="J5" s="20">
        <v>0</v>
      </c>
      <c r="K5" s="21">
        <f>+E5+F5-G5-I5-H5-J5</f>
        <v>251100</v>
      </c>
    </row>
    <row r="6" spans="1:11" ht="15" thickBot="1">
      <c r="A6" s="22" t="s">
        <v>17</v>
      </c>
      <c r="B6" s="23">
        <v>304</v>
      </c>
      <c r="C6" s="24">
        <v>43378</v>
      </c>
      <c r="D6" s="25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K7" s="30">
        <f>SUM(K5:K6)</f>
        <v>488250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K8"/>
    </sheetView>
  </sheetViews>
  <sheetFormatPr baseColWidth="10" defaultRowHeight="14.5"/>
  <cols>
    <col min="1" max="1" width="19.26953125" bestFit="1" customWidth="1"/>
    <col min="4" max="4" width="23.81640625" bestFit="1" customWidth="1"/>
  </cols>
  <sheetData>
    <row r="1" spans="1:11" ht="15" thickBot="1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31" t="s">
        <v>3</v>
      </c>
      <c r="D2" s="6" t="s">
        <v>4</v>
      </c>
      <c r="E2" s="69" t="s">
        <v>21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8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10"/>
      <c r="E4" s="11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>
      <c r="A5" s="14" t="s">
        <v>15</v>
      </c>
      <c r="B5" s="15">
        <v>1011</v>
      </c>
      <c r="C5" s="16">
        <v>43315</v>
      </c>
      <c r="D5" s="17" t="s">
        <v>16</v>
      </c>
      <c r="E5" s="18">
        <v>270000</v>
      </c>
      <c r="F5" s="17">
        <v>0</v>
      </c>
      <c r="G5" s="19">
        <v>0</v>
      </c>
      <c r="H5" s="19">
        <f>(E5*0.07)</f>
        <v>18900</v>
      </c>
      <c r="I5" s="20">
        <v>0</v>
      </c>
      <c r="J5" s="20">
        <v>0</v>
      </c>
      <c r="K5" s="21">
        <f>+E5+F5-G5-I5-H5-J5</f>
        <v>251100</v>
      </c>
    </row>
    <row r="6" spans="1:11" ht="15" thickBot="1">
      <c r="A6" s="22" t="s">
        <v>17</v>
      </c>
      <c r="B6" s="23">
        <v>304</v>
      </c>
      <c r="C6" s="24">
        <v>43378</v>
      </c>
      <c r="D6" s="25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K7" s="30">
        <f>SUM(K5:K6)</f>
        <v>488250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K9"/>
    </sheetView>
  </sheetViews>
  <sheetFormatPr baseColWidth="10" defaultRowHeight="14.5"/>
  <cols>
    <col min="1" max="1" width="19.26953125" bestFit="1" customWidth="1"/>
    <col min="4" max="4" width="23.81640625" bestFit="1" customWidth="1"/>
  </cols>
  <sheetData>
    <row r="1" spans="1:11" ht="15" thickBot="1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32" t="s">
        <v>3</v>
      </c>
      <c r="D2" s="6" t="s">
        <v>4</v>
      </c>
      <c r="E2" s="69" t="s">
        <v>22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34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10"/>
      <c r="E4" s="11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>
      <c r="A5" s="14" t="s">
        <v>15</v>
      </c>
      <c r="B5" s="15">
        <v>1011</v>
      </c>
      <c r="C5" s="16">
        <v>43315</v>
      </c>
      <c r="D5" s="17" t="s">
        <v>16</v>
      </c>
      <c r="E5" s="18">
        <v>270000</v>
      </c>
      <c r="F5" s="17">
        <v>0</v>
      </c>
      <c r="G5" s="19">
        <v>0</v>
      </c>
      <c r="H5" s="19">
        <f>(E5*0.07)</f>
        <v>18900</v>
      </c>
      <c r="I5" s="20">
        <v>0</v>
      </c>
      <c r="J5" s="20">
        <v>0</v>
      </c>
      <c r="K5" s="21">
        <f>+E5+F5-G5-I5-H5-J5</f>
        <v>251100</v>
      </c>
    </row>
    <row r="6" spans="1:11" ht="15" thickBot="1">
      <c r="A6" s="22" t="s">
        <v>17</v>
      </c>
      <c r="B6" s="23">
        <v>304</v>
      </c>
      <c r="C6" s="24">
        <v>43378</v>
      </c>
      <c r="D6" s="25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K7" s="30">
        <f>SUM(K5:K6)</f>
        <v>488250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sqref="A1:K7"/>
    </sheetView>
  </sheetViews>
  <sheetFormatPr baseColWidth="10" defaultRowHeight="14.5"/>
  <cols>
    <col min="1" max="1" width="19.26953125" bestFit="1" customWidth="1"/>
  </cols>
  <sheetData>
    <row r="1" spans="1:11" ht="15" thickBot="1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33" t="s">
        <v>3</v>
      </c>
      <c r="D2" s="6" t="s">
        <v>4</v>
      </c>
      <c r="E2" s="69" t="s">
        <v>23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34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10"/>
      <c r="E4" s="11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>
      <c r="A5" s="14" t="s">
        <v>15</v>
      </c>
      <c r="B5" s="15">
        <v>1011</v>
      </c>
      <c r="C5" s="36" t="s">
        <v>24</v>
      </c>
      <c r="D5" s="37" t="s">
        <v>24</v>
      </c>
      <c r="E5" s="38">
        <v>0</v>
      </c>
      <c r="F5" s="17">
        <v>0</v>
      </c>
      <c r="G5" s="19">
        <v>0</v>
      </c>
      <c r="H5" s="19">
        <f>(E5*0.07)</f>
        <v>0</v>
      </c>
      <c r="I5" s="20">
        <v>0</v>
      </c>
      <c r="J5" s="20">
        <v>0</v>
      </c>
      <c r="K5" s="21">
        <f>+E5+F5-G5-I5-H5-J5</f>
        <v>0</v>
      </c>
    </row>
    <row r="6" spans="1:11" ht="15" thickBot="1">
      <c r="A6" s="22" t="s">
        <v>17</v>
      </c>
      <c r="B6" s="23">
        <v>304</v>
      </c>
      <c r="C6" s="24">
        <v>43378</v>
      </c>
      <c r="D6" s="25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K7" s="30">
        <f>SUM(K5:K6)</f>
        <v>237150</v>
      </c>
    </row>
    <row r="9" spans="1:11">
      <c r="B9" s="39"/>
      <c r="C9" t="s">
        <v>25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K7"/>
    </sheetView>
  </sheetViews>
  <sheetFormatPr baseColWidth="10" defaultRowHeight="14.5"/>
  <cols>
    <col min="1" max="1" width="19.26953125" bestFit="1" customWidth="1"/>
    <col min="4" max="4" width="17.1796875" bestFit="1" customWidth="1"/>
  </cols>
  <sheetData>
    <row r="1" spans="1:11" ht="15" thickBot="1">
      <c r="A1" s="1" t="s">
        <v>0</v>
      </c>
      <c r="B1" s="2"/>
      <c r="C1" s="1"/>
      <c r="D1" s="3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35" t="s">
        <v>3</v>
      </c>
      <c r="D2" s="6" t="s">
        <v>4</v>
      </c>
      <c r="E2" s="69" t="s">
        <v>26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34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10"/>
      <c r="E4" s="11" t="s">
        <v>8</v>
      </c>
      <c r="F4" s="7" t="s">
        <v>31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 s="40" customFormat="1">
      <c r="A5" s="14" t="s">
        <v>15</v>
      </c>
      <c r="B5" s="15">
        <v>1011</v>
      </c>
      <c r="C5" s="16">
        <v>43617</v>
      </c>
      <c r="D5" s="17" t="s">
        <v>27</v>
      </c>
      <c r="E5" s="18">
        <v>285000</v>
      </c>
      <c r="F5" s="17">
        <v>285000</v>
      </c>
      <c r="G5" s="19">
        <f>E5*0.4</f>
        <v>114000</v>
      </c>
      <c r="H5" s="19">
        <f>(E5*0.07)</f>
        <v>19950.000000000004</v>
      </c>
      <c r="I5" s="20">
        <v>0</v>
      </c>
      <c r="J5" s="41">
        <f>C12</f>
        <v>68000</v>
      </c>
      <c r="K5" s="21">
        <f>+E5+F5-G5-I5-H5-J5</f>
        <v>368050</v>
      </c>
    </row>
    <row r="6" spans="1:11" ht="15" thickBot="1">
      <c r="A6" s="22" t="s">
        <v>17</v>
      </c>
      <c r="B6" s="23">
        <v>304</v>
      </c>
      <c r="C6" s="24">
        <v>43378</v>
      </c>
      <c r="D6" s="25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K7" s="30">
        <f>SUM(K5:K6)</f>
        <v>605200</v>
      </c>
    </row>
    <row r="9" spans="1:11">
      <c r="B9" s="42"/>
      <c r="C9" s="43">
        <v>12000</v>
      </c>
      <c r="D9" t="s">
        <v>28</v>
      </c>
    </row>
    <row r="10" spans="1:11">
      <c r="B10" s="40"/>
      <c r="C10" s="43">
        <v>20000</v>
      </c>
      <c r="D10" t="s">
        <v>30</v>
      </c>
    </row>
    <row r="11" spans="1:11">
      <c r="C11" s="44">
        <v>36000</v>
      </c>
      <c r="D11" t="s">
        <v>29</v>
      </c>
    </row>
    <row r="12" spans="1:11">
      <c r="C12" s="45">
        <f>SUM(C9:C11)</f>
        <v>68000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sqref="A1:K7"/>
    </sheetView>
  </sheetViews>
  <sheetFormatPr baseColWidth="10" defaultRowHeight="14.5"/>
  <cols>
    <col min="1" max="1" width="19.26953125" bestFit="1" customWidth="1"/>
    <col min="4" max="4" width="16.81640625" style="43" bestFit="1" customWidth="1"/>
  </cols>
  <sheetData>
    <row r="1" spans="1:11" ht="15" thickBot="1">
      <c r="A1" s="1" t="s">
        <v>0</v>
      </c>
      <c r="B1" s="2"/>
      <c r="C1" s="1"/>
      <c r="D1" s="47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46" t="s">
        <v>3</v>
      </c>
      <c r="D2" s="48" t="s">
        <v>4</v>
      </c>
      <c r="E2" s="69" t="s">
        <v>32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49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50"/>
      <c r="E4" s="11" t="s">
        <v>8</v>
      </c>
      <c r="F4" s="7" t="s">
        <v>31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>
      <c r="A5" s="14" t="s">
        <v>15</v>
      </c>
      <c r="B5" s="15">
        <v>1011</v>
      </c>
      <c r="C5" s="16">
        <v>43617</v>
      </c>
      <c r="D5" s="51" t="s">
        <v>27</v>
      </c>
      <c r="E5" s="18">
        <v>285000</v>
      </c>
      <c r="F5" s="17">
        <v>0</v>
      </c>
      <c r="G5" s="19">
        <v>0</v>
      </c>
      <c r="H5" s="19">
        <f>(E5*0.07)</f>
        <v>19950.000000000004</v>
      </c>
      <c r="I5" s="20">
        <v>0</v>
      </c>
      <c r="J5" s="41">
        <f>D17</f>
        <v>158250</v>
      </c>
      <c r="K5" s="21">
        <f>+E5+F5-G5-I5-H5-J5</f>
        <v>106800</v>
      </c>
    </row>
    <row r="6" spans="1:11" ht="15" thickBot="1">
      <c r="A6" s="22" t="s">
        <v>17</v>
      </c>
      <c r="B6" s="23">
        <v>304</v>
      </c>
      <c r="C6" s="24">
        <v>43378</v>
      </c>
      <c r="D6" s="52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28">
        <v>0</v>
      </c>
      <c r="K6" s="29">
        <f>+E6+F6-G6-I6-H6-J6</f>
        <v>237150</v>
      </c>
    </row>
    <row r="7" spans="1:11">
      <c r="K7" s="30">
        <f>SUM(K5:K6)</f>
        <v>343950</v>
      </c>
    </row>
    <row r="10" spans="1:11">
      <c r="C10" s="42"/>
      <c r="D10" s="43">
        <v>20000</v>
      </c>
      <c r="E10" t="s">
        <v>40</v>
      </c>
    </row>
    <row r="11" spans="1:11">
      <c r="D11" s="53">
        <v>35109</v>
      </c>
      <c r="E11" s="54" t="s">
        <v>33</v>
      </c>
      <c r="F11" s="54"/>
    </row>
    <row r="12" spans="1:11">
      <c r="D12" s="56">
        <v>35207</v>
      </c>
      <c r="E12" s="54" t="s">
        <v>34</v>
      </c>
      <c r="F12" s="54"/>
    </row>
    <row r="13" spans="1:11">
      <c r="D13" s="56">
        <v>10800</v>
      </c>
      <c r="E13" s="54" t="s">
        <v>35</v>
      </c>
      <c r="F13" s="54"/>
      <c r="G13" t="s">
        <v>39</v>
      </c>
    </row>
    <row r="14" spans="1:11">
      <c r="D14" s="56">
        <v>22124</v>
      </c>
      <c r="E14" s="54" t="s">
        <v>36</v>
      </c>
      <c r="F14" s="54"/>
    </row>
    <row r="15" spans="1:11">
      <c r="D15" s="58">
        <v>2319</v>
      </c>
      <c r="E15" s="40" t="s">
        <v>37</v>
      </c>
      <c r="F15" s="40"/>
    </row>
    <row r="16" spans="1:11">
      <c r="D16" s="55">
        <v>32691</v>
      </c>
      <c r="E16" s="54" t="s">
        <v>38</v>
      </c>
      <c r="F16" s="54"/>
    </row>
    <row r="17" spans="4:4">
      <c r="D17" s="43">
        <f>SUM(D10:D16)</f>
        <v>158250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sqref="A1:K7"/>
    </sheetView>
  </sheetViews>
  <sheetFormatPr baseColWidth="10" defaultRowHeight="14.5"/>
  <cols>
    <col min="1" max="1" width="19.26953125" bestFit="1" customWidth="1"/>
    <col min="4" max="4" width="16.81640625" bestFit="1" customWidth="1"/>
    <col min="8" max="8" width="12.7265625" bestFit="1" customWidth="1"/>
  </cols>
  <sheetData>
    <row r="1" spans="1:11" ht="15" thickBot="1">
      <c r="A1" s="1" t="s">
        <v>0</v>
      </c>
      <c r="B1" s="2"/>
      <c r="C1" s="1"/>
      <c r="D1" s="47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57" t="s">
        <v>3</v>
      </c>
      <c r="D2" s="48" t="s">
        <v>4</v>
      </c>
      <c r="E2" s="69" t="s">
        <v>41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49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50"/>
      <c r="E4" s="11" t="s">
        <v>8</v>
      </c>
      <c r="F4" s="7" t="s">
        <v>31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 ht="15" thickBot="1">
      <c r="A5" s="14" t="s">
        <v>15</v>
      </c>
      <c r="B5" s="15">
        <v>1011</v>
      </c>
      <c r="C5" s="16">
        <v>43617</v>
      </c>
      <c r="D5" s="51" t="s">
        <v>27</v>
      </c>
      <c r="E5" s="18">
        <v>285000</v>
      </c>
      <c r="F5" s="17">
        <v>0</v>
      </c>
      <c r="G5" s="19">
        <v>0</v>
      </c>
      <c r="H5" s="19">
        <f>(E5*0.07)</f>
        <v>19950.000000000004</v>
      </c>
      <c r="I5" s="20">
        <v>0</v>
      </c>
      <c r="J5" s="28">
        <v>0</v>
      </c>
      <c r="K5" s="21">
        <f>+E5+F5-G5-I5-H5-J5</f>
        <v>265050</v>
      </c>
    </row>
    <row r="6" spans="1:11" ht="15" thickBot="1">
      <c r="A6" s="22" t="s">
        <v>17</v>
      </c>
      <c r="B6" s="23">
        <v>304</v>
      </c>
      <c r="C6" s="24">
        <v>43378</v>
      </c>
      <c r="D6" s="52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59">
        <v>24496</v>
      </c>
      <c r="K6" s="29">
        <f>+E6+F6-G6-I6-H6-J6</f>
        <v>212654</v>
      </c>
    </row>
    <row r="7" spans="1:11">
      <c r="D7" s="43"/>
      <c r="K7" s="30">
        <f>SUM(K5:K6)</f>
        <v>477704</v>
      </c>
    </row>
    <row r="9" spans="1:11">
      <c r="C9" s="60"/>
      <c r="D9" t="s">
        <v>42</v>
      </c>
    </row>
  </sheetData>
  <mergeCells count="3">
    <mergeCell ref="A2:A4"/>
    <mergeCell ref="B2:B4"/>
    <mergeCell ref="E2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J11" sqref="J11"/>
    </sheetView>
  </sheetViews>
  <sheetFormatPr baseColWidth="10" defaultRowHeight="14.5"/>
  <cols>
    <col min="1" max="1" width="19.26953125" bestFit="1" customWidth="1"/>
    <col min="4" max="4" width="16.81640625" bestFit="1" customWidth="1"/>
    <col min="8" max="8" width="12.1796875" customWidth="1"/>
  </cols>
  <sheetData>
    <row r="1" spans="1:11" ht="15" thickBot="1">
      <c r="A1" s="1" t="s">
        <v>0</v>
      </c>
      <c r="B1" s="2"/>
      <c r="C1" s="1"/>
      <c r="D1" s="47"/>
      <c r="E1" s="4"/>
      <c r="F1" s="4"/>
      <c r="G1" s="4"/>
      <c r="H1" s="4"/>
      <c r="I1" s="4"/>
      <c r="J1" s="4"/>
      <c r="K1" s="4"/>
    </row>
    <row r="2" spans="1:11">
      <c r="A2" s="69" t="s">
        <v>1</v>
      </c>
      <c r="B2" s="71" t="s">
        <v>2</v>
      </c>
      <c r="C2" s="61" t="s">
        <v>3</v>
      </c>
      <c r="D2" s="48" t="s">
        <v>4</v>
      </c>
      <c r="E2" s="69" t="s">
        <v>45</v>
      </c>
      <c r="F2" s="71"/>
      <c r="G2" s="71"/>
      <c r="H2" s="71"/>
      <c r="I2" s="71"/>
      <c r="J2" s="73"/>
      <c r="K2" s="74"/>
    </row>
    <row r="3" spans="1:11">
      <c r="A3" s="70"/>
      <c r="B3" s="72"/>
      <c r="C3" s="7" t="s">
        <v>5</v>
      </c>
      <c r="D3" s="49" t="s">
        <v>6</v>
      </c>
      <c r="E3" s="75"/>
      <c r="F3" s="76"/>
      <c r="G3" s="76"/>
      <c r="H3" s="76"/>
      <c r="I3" s="76"/>
      <c r="J3" s="77"/>
      <c r="K3" s="78"/>
    </row>
    <row r="4" spans="1:11" ht="15" thickBot="1">
      <c r="A4" s="70"/>
      <c r="B4" s="72"/>
      <c r="C4" s="9" t="s">
        <v>7</v>
      </c>
      <c r="D4" s="50"/>
      <c r="E4" s="11" t="s">
        <v>8</v>
      </c>
      <c r="F4" s="7" t="s">
        <v>31</v>
      </c>
      <c r="G4" s="7" t="s">
        <v>10</v>
      </c>
      <c r="H4" s="7" t="s">
        <v>11</v>
      </c>
      <c r="I4" s="7" t="s">
        <v>12</v>
      </c>
      <c r="J4" s="12" t="s">
        <v>13</v>
      </c>
      <c r="K4" s="13" t="s">
        <v>14</v>
      </c>
    </row>
    <row r="5" spans="1:11" ht="15" thickBot="1">
      <c r="A5" s="14" t="s">
        <v>15</v>
      </c>
      <c r="B5" s="15">
        <v>1011</v>
      </c>
      <c r="C5" s="16">
        <v>43617</v>
      </c>
      <c r="D5" s="51" t="s">
        <v>27</v>
      </c>
      <c r="E5" s="18">
        <v>285000</v>
      </c>
      <c r="F5" s="17">
        <v>0</v>
      </c>
      <c r="G5" s="19">
        <v>0</v>
      </c>
      <c r="H5" s="19">
        <f>(E5*0.07)</f>
        <v>19950.000000000004</v>
      </c>
      <c r="I5" s="20">
        <v>0</v>
      </c>
      <c r="J5" s="28">
        <v>0</v>
      </c>
      <c r="K5" s="21">
        <f>+E5+F5-G5-I5-H5-J5</f>
        <v>265050</v>
      </c>
    </row>
    <row r="6" spans="1:11" ht="15" thickBot="1">
      <c r="A6" s="22" t="s">
        <v>17</v>
      </c>
      <c r="B6" s="23">
        <v>304</v>
      </c>
      <c r="C6" s="24">
        <v>43378</v>
      </c>
      <c r="D6" s="52" t="s">
        <v>18</v>
      </c>
      <c r="E6" s="26">
        <v>255000</v>
      </c>
      <c r="F6" s="25">
        <v>0</v>
      </c>
      <c r="G6" s="27">
        <v>0</v>
      </c>
      <c r="H6" s="27">
        <f>(E6*0.07)</f>
        <v>17850</v>
      </c>
      <c r="I6" s="28">
        <v>0</v>
      </c>
      <c r="J6" s="59">
        <v>6998</v>
      </c>
      <c r="K6" s="29">
        <f>+E6+F6-G6-I6-H6-J6</f>
        <v>230152</v>
      </c>
    </row>
    <row r="7" spans="1:11">
      <c r="D7" s="43"/>
      <c r="K7" s="30">
        <f>SUM(K5:K6)</f>
        <v>495202</v>
      </c>
    </row>
    <row r="9" spans="1:11" ht="28.5" customHeight="1">
      <c r="C9" s="60"/>
      <c r="D9" s="79" t="s">
        <v>43</v>
      </c>
      <c r="E9" s="79"/>
      <c r="F9" s="79"/>
      <c r="G9" s="79"/>
    </row>
    <row r="10" spans="1:11" ht="23.25" customHeight="1">
      <c r="D10" s="80" t="s">
        <v>44</v>
      </c>
      <c r="E10" s="80"/>
      <c r="F10" s="80"/>
      <c r="G10" s="80"/>
    </row>
  </sheetData>
  <mergeCells count="5">
    <mergeCell ref="A2:A4"/>
    <mergeCell ref="B2:B4"/>
    <mergeCell ref="E2:K3"/>
    <mergeCell ref="D9:G9"/>
    <mergeCell ref="D10:G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 </vt:lpstr>
      <vt:lpstr>Noviembre</vt:lpstr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2019-01-09T16:51:44Z</dcterms:created>
  <dcterms:modified xsi:type="dcterms:W3CDTF">2019-12-06T01:58:56Z</dcterms:modified>
</cp:coreProperties>
</file>