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19\RENTABILIZAR\CLIENTES CORREDORA\ALICIA COVARRUBIAS\"/>
    </mc:Choice>
  </mc:AlternateContent>
  <bookViews>
    <workbookView xWindow="720" yWindow="620" windowWidth="19640" windowHeight="7430" activeTab="3"/>
  </bookViews>
  <sheets>
    <sheet name="Septiembre" sheetId="1" r:id="rId1"/>
    <sheet name="Octubre" sheetId="2" r:id="rId2"/>
    <sheet name="Noviembre" sheetId="3" r:id="rId3"/>
    <sheet name="Diciembre" sheetId="4" r:id="rId4"/>
  </sheets>
  <calcPr calcId="152511"/>
</workbook>
</file>

<file path=xl/calcChain.xml><?xml version="1.0" encoding="utf-8"?>
<calcChain xmlns="http://schemas.openxmlformats.org/spreadsheetml/2006/main">
  <c r="J5" i="4" l="1"/>
  <c r="K5" i="4" s="1"/>
  <c r="I5" i="4"/>
  <c r="K5" i="2" l="1"/>
  <c r="K7" i="2" s="1"/>
  <c r="J5" i="3" l="1"/>
  <c r="K5" i="3" s="1"/>
  <c r="I5" i="3"/>
  <c r="J5" i="2"/>
  <c r="I5" i="2"/>
  <c r="I5" i="1"/>
  <c r="C18" i="1"/>
  <c r="J5" i="1" s="1"/>
  <c r="H5" i="1"/>
  <c r="K5" i="1" l="1"/>
  <c r="K8" i="1"/>
</calcChain>
</file>

<file path=xl/comments1.xml><?xml version="1.0" encoding="utf-8"?>
<comments xmlns="http://schemas.openxmlformats.org/spreadsheetml/2006/main">
  <authors>
    <author>Usuario de Windows</author>
  </authors>
  <commentList>
    <comment ref="K6" authorId="0" shapeId="0">
      <text>
        <r>
          <rPr>
            <sz val="9"/>
            <color indexed="81"/>
            <rFont val="Tahoma"/>
            <family val="2"/>
          </rPr>
          <t>Pagado de más en mes de septiembre de 2018</t>
        </r>
      </text>
    </comment>
  </commentList>
</comments>
</file>

<file path=xl/sharedStrings.xml><?xml version="1.0" encoding="utf-8"?>
<sst xmlns="http://schemas.openxmlformats.org/spreadsheetml/2006/main" count="96" uniqueCount="34">
  <si>
    <t xml:space="preserve">Valor UF </t>
  </si>
  <si>
    <t>Proyecto</t>
  </si>
  <si>
    <t>Depto</t>
  </si>
  <si>
    <t>Fecha</t>
  </si>
  <si>
    <t xml:space="preserve">Nombre </t>
  </si>
  <si>
    <t>inicio</t>
  </si>
  <si>
    <t>Arrendatario</t>
  </si>
  <si>
    <t>arriendo</t>
  </si>
  <si>
    <t>Arriendo</t>
  </si>
  <si>
    <t>Comisión</t>
  </si>
  <si>
    <t>Administración</t>
  </si>
  <si>
    <t>Gastos</t>
  </si>
  <si>
    <t>Total</t>
  </si>
  <si>
    <t>Observaciones</t>
  </si>
  <si>
    <t>Septiembre</t>
  </si>
  <si>
    <t>Av. Vicuña Mackenna 7492</t>
  </si>
  <si>
    <t>Notaría</t>
  </si>
  <si>
    <t>Luz</t>
  </si>
  <si>
    <t>Agua</t>
  </si>
  <si>
    <t>Gasto común proporcional Julio</t>
  </si>
  <si>
    <t>Gasto Común Junio</t>
  </si>
  <si>
    <t>Ronald Seguel Rivas</t>
  </si>
  <si>
    <t>Lámparas (5 unidades)</t>
  </si>
  <si>
    <t>Barras dobles de cortina</t>
  </si>
  <si>
    <t>Instalación Lámparas ($3.000 c/u)</t>
  </si>
  <si>
    <t>Garantía</t>
  </si>
  <si>
    <t xml:space="preserve"> </t>
  </si>
  <si>
    <t>Julio</t>
  </si>
  <si>
    <t>Arriendo Proporcional Julio</t>
  </si>
  <si>
    <t>Agosto</t>
  </si>
  <si>
    <t>Octubre</t>
  </si>
  <si>
    <t>Atrasado</t>
  </si>
  <si>
    <t>Otros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</si>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</sst>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dd/mm/yyyy;@"/>
    <numFmt numFmtId="167" formatCode="_(&quot;$&quot;* #,##0_);_(&quot;$&quot;* \(#,##0\);_(&quot;$&quot;* &quot;-&quot;??_);_(@_)"/>
    <numFmt numFmtId="168" formatCode="[$$-340A]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>
      <alignment vertical="center"/>
    </xf>
  </cellStyleXfs>
  <cellXfs count="53">
    <xf numFmtId="0" fontId="0" fillId="0" borderId="0" xfId="0"/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0" borderId="0" xfId="0" applyFont="1" applyFill="1" applyBorder="1"/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165" fontId="4" fillId="0" borderId="6" xfId="1" applyNumberFormat="1" applyFont="1" applyFill="1" applyBorder="1"/>
    <xf numFmtId="9" fontId="4" fillId="0" borderId="11" xfId="0" applyNumberFormat="1" applyFont="1" applyFill="1" applyBorder="1" applyAlignment="1">
      <alignment horizontal="center" vertical="center"/>
    </xf>
    <xf numFmtId="165" fontId="4" fillId="0" borderId="12" xfId="1" applyNumberFormat="1" applyFont="1" applyFill="1" applyBorder="1" applyAlignment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5" fillId="0" borderId="14" xfId="2" applyFont="1" applyFill="1" applyBorder="1" applyAlignment="1">
      <alignment horizontal="center" vertical="center"/>
    </xf>
    <xf numFmtId="167" fontId="3" fillId="0" borderId="14" xfId="1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66" fontId="6" fillId="0" borderId="15" xfId="0" applyNumberFormat="1" applyFont="1" applyFill="1" applyBorder="1" applyAlignment="1">
      <alignment horizontal="center"/>
    </xf>
    <xf numFmtId="165" fontId="6" fillId="0" borderId="16" xfId="1" applyNumberFormat="1" applyFont="1" applyFill="1" applyBorder="1" applyAlignment="1">
      <alignment horizontal="center"/>
    </xf>
    <xf numFmtId="165" fontId="3" fillId="0" borderId="17" xfId="1" applyNumberFormat="1" applyFont="1" applyFill="1" applyBorder="1" applyAlignment="1">
      <alignment horizontal="center"/>
    </xf>
    <xf numFmtId="165" fontId="3" fillId="0" borderId="15" xfId="1" applyNumberFormat="1" applyFont="1" applyFill="1" applyBorder="1" applyAlignment="1">
      <alignment horizontal="center"/>
    </xf>
    <xf numFmtId="168" fontId="6" fillId="0" borderId="15" xfId="0" applyNumberFormat="1" applyFont="1" applyFill="1" applyBorder="1" applyAlignment="1">
      <alignment horizontal="center"/>
    </xf>
    <xf numFmtId="168" fontId="4" fillId="0" borderId="16" xfId="0" applyNumberFormat="1" applyFont="1" applyFill="1" applyBorder="1" applyAlignment="1">
      <alignment horizontal="center"/>
    </xf>
    <xf numFmtId="165" fontId="6" fillId="2" borderId="17" xfId="1" applyNumberFormat="1" applyFont="1" applyFill="1" applyBorder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165" fontId="0" fillId="0" borderId="0" xfId="1" applyNumberFormat="1" applyFont="1"/>
    <xf numFmtId="165" fontId="0" fillId="0" borderId="18" xfId="1" applyNumberFormat="1" applyFont="1" applyBorder="1"/>
    <xf numFmtId="165" fontId="0" fillId="0" borderId="0" xfId="0" applyNumberFormat="1"/>
    <xf numFmtId="168" fontId="0" fillId="0" borderId="0" xfId="0" applyNumberFormat="1"/>
    <xf numFmtId="0" fontId="4" fillId="0" borderId="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/>
    </xf>
    <xf numFmtId="167" fontId="3" fillId="0" borderId="8" xfId="1" applyNumberFormat="1" applyFont="1" applyFill="1" applyBorder="1" applyAlignment="1">
      <alignment horizontal="center"/>
    </xf>
    <xf numFmtId="165" fontId="6" fillId="0" borderId="17" xfId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8" fontId="4" fillId="0" borderId="22" xfId="0" applyNumberFormat="1" applyFont="1" applyFill="1" applyBorder="1" applyAlignment="1">
      <alignment horizontal="center"/>
    </xf>
    <xf numFmtId="168" fontId="7" fillId="0" borderId="14" xfId="0" applyNumberFormat="1" applyFont="1" applyFill="1" applyBorder="1" applyAlignment="1">
      <alignment horizontal="center"/>
    </xf>
    <xf numFmtId="168" fontId="2" fillId="0" borderId="1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sqref="A1:L6"/>
    </sheetView>
  </sheetViews>
  <sheetFormatPr baseColWidth="10" defaultRowHeight="14.5" x14ac:dyDescent="0.35"/>
  <cols>
    <col min="1" max="1" width="23.81640625" bestFit="1" customWidth="1"/>
    <col min="3" max="3" width="12" bestFit="1" customWidth="1"/>
    <col min="4" max="4" width="29.1796875" bestFit="1" customWidth="1"/>
    <col min="9" max="9" width="12.7265625" bestFit="1" customWidth="1"/>
    <col min="12" max="12" width="12.453125" bestFit="1" customWidth="1"/>
  </cols>
  <sheetData>
    <row r="1" spans="1:12" ht="15" thickBot="1" x14ac:dyDescent="0.4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1" t="s">
        <v>1</v>
      </c>
      <c r="B2" s="44" t="s">
        <v>2</v>
      </c>
      <c r="C2" s="6" t="s">
        <v>3</v>
      </c>
      <c r="D2" s="7" t="s">
        <v>4</v>
      </c>
      <c r="E2" s="41" t="s">
        <v>14</v>
      </c>
      <c r="F2" s="47"/>
      <c r="G2" s="44"/>
      <c r="H2" s="44"/>
      <c r="I2" s="44"/>
      <c r="J2" s="44"/>
      <c r="K2" s="48"/>
      <c r="L2" s="5"/>
    </row>
    <row r="3" spans="1:12" ht="15" thickBot="1" x14ac:dyDescent="0.4">
      <c r="A3" s="42"/>
      <c r="B3" s="45"/>
      <c r="C3" s="8" t="s">
        <v>5</v>
      </c>
      <c r="D3" s="9" t="s">
        <v>6</v>
      </c>
      <c r="E3" s="49"/>
      <c r="F3" s="50"/>
      <c r="G3" s="51"/>
      <c r="H3" s="51"/>
      <c r="I3" s="51"/>
      <c r="J3" s="51"/>
      <c r="K3" s="52"/>
      <c r="L3" s="5"/>
    </row>
    <row r="4" spans="1:12" ht="15" thickBot="1" x14ac:dyDescent="0.4">
      <c r="A4" s="43"/>
      <c r="B4" s="46"/>
      <c r="C4" s="10" t="s">
        <v>7</v>
      </c>
      <c r="D4" s="11"/>
      <c r="E4" s="12" t="s">
        <v>8</v>
      </c>
      <c r="F4" s="33" t="s">
        <v>29</v>
      </c>
      <c r="G4" s="13" t="s">
        <v>27</v>
      </c>
      <c r="H4" s="13" t="s">
        <v>9</v>
      </c>
      <c r="I4" s="13" t="s">
        <v>10</v>
      </c>
      <c r="J4" s="13" t="s">
        <v>11</v>
      </c>
      <c r="K4" s="14" t="s">
        <v>12</v>
      </c>
      <c r="L4" s="15" t="s">
        <v>13</v>
      </c>
    </row>
    <row r="5" spans="1:12" ht="15" thickBot="1" x14ac:dyDescent="0.4">
      <c r="A5" s="16" t="s">
        <v>15</v>
      </c>
      <c r="B5" s="16">
        <v>2401</v>
      </c>
      <c r="C5" s="19">
        <v>43291</v>
      </c>
      <c r="D5" s="20" t="s">
        <v>21</v>
      </c>
      <c r="E5" s="17">
        <v>340000</v>
      </c>
      <c r="F5" s="34">
        <v>340000</v>
      </c>
      <c r="G5" s="25">
        <v>238000</v>
      </c>
      <c r="H5" s="21">
        <f>E5*0.4</f>
        <v>136000</v>
      </c>
      <c r="I5" s="22">
        <f>(E5*0.06)+(F5*0.06)</f>
        <v>40800</v>
      </c>
      <c r="J5" s="23">
        <f>C18</f>
        <v>237187</v>
      </c>
      <c r="K5" s="24">
        <f>+E5+F5+G5-H5-J5-I5</f>
        <v>504013</v>
      </c>
      <c r="L5" s="18" t="s">
        <v>26</v>
      </c>
    </row>
    <row r="6" spans="1:12" x14ac:dyDescent="0.35">
      <c r="K6" s="24">
        <v>340000</v>
      </c>
      <c r="L6" t="s">
        <v>25</v>
      </c>
    </row>
    <row r="8" spans="1:12" x14ac:dyDescent="0.35">
      <c r="B8" s="26"/>
      <c r="C8" t="s">
        <v>28</v>
      </c>
      <c r="K8" s="31">
        <f>SUM(K5:K7)</f>
        <v>844013</v>
      </c>
    </row>
    <row r="10" spans="1:12" x14ac:dyDescent="0.35">
      <c r="B10" s="27" t="s">
        <v>11</v>
      </c>
      <c r="C10" s="28">
        <v>12000</v>
      </c>
      <c r="D10" t="s">
        <v>16</v>
      </c>
    </row>
    <row r="11" spans="1:12" x14ac:dyDescent="0.35">
      <c r="C11" s="28">
        <v>6872</v>
      </c>
      <c r="D11" t="s">
        <v>17</v>
      </c>
    </row>
    <row r="12" spans="1:12" x14ac:dyDescent="0.35">
      <c r="C12" s="28">
        <v>640</v>
      </c>
      <c r="D12" t="s">
        <v>18</v>
      </c>
    </row>
    <row r="13" spans="1:12" x14ac:dyDescent="0.35">
      <c r="C13" s="28">
        <v>36939</v>
      </c>
      <c r="D13" t="s">
        <v>20</v>
      </c>
    </row>
    <row r="14" spans="1:12" x14ac:dyDescent="0.35">
      <c r="C14" s="28">
        <v>16786</v>
      </c>
      <c r="D14" t="s">
        <v>19</v>
      </c>
    </row>
    <row r="15" spans="1:12" x14ac:dyDescent="0.35">
      <c r="C15" s="28">
        <v>68950</v>
      </c>
      <c r="D15" t="s">
        <v>22</v>
      </c>
    </row>
    <row r="16" spans="1:12" x14ac:dyDescent="0.35">
      <c r="C16" s="28">
        <v>80000</v>
      </c>
      <c r="D16" t="s">
        <v>23</v>
      </c>
    </row>
    <row r="17" spans="3:4" x14ac:dyDescent="0.35">
      <c r="C17" s="29">
        <v>15000</v>
      </c>
      <c r="D17" t="s">
        <v>24</v>
      </c>
    </row>
    <row r="18" spans="3:4" x14ac:dyDescent="0.35">
      <c r="C18" s="30">
        <f>SUM(C10:C17)</f>
        <v>237187</v>
      </c>
    </row>
  </sheetData>
  <mergeCells count="3">
    <mergeCell ref="A2:A4"/>
    <mergeCell ref="B2:B4"/>
    <mergeCell ref="E2:K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"/>
  <sheetViews>
    <sheetView workbookViewId="0">
      <selection activeCell="H16" sqref="H16"/>
    </sheetView>
  </sheetViews>
  <sheetFormatPr baseColWidth="10" defaultRowHeight="14.5" x14ac:dyDescent="0.35"/>
  <cols>
    <col min="1" max="1" width="23.81640625" bestFit="1" customWidth="1"/>
    <col min="4" max="4" width="18" bestFit="1" customWidth="1"/>
  </cols>
  <sheetData>
    <row r="1" spans="1:12" ht="15" thickBot="1" x14ac:dyDescent="0.4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1" t="s">
        <v>1</v>
      </c>
      <c r="B2" s="44" t="s">
        <v>2</v>
      </c>
      <c r="C2" s="32" t="s">
        <v>3</v>
      </c>
      <c r="D2" s="7" t="s">
        <v>4</v>
      </c>
      <c r="E2" s="41" t="s">
        <v>30</v>
      </c>
      <c r="F2" s="47"/>
      <c r="G2" s="44"/>
      <c r="H2" s="44"/>
      <c r="I2" s="44"/>
      <c r="J2" s="44"/>
      <c r="K2" s="48"/>
      <c r="L2" s="5"/>
    </row>
    <row r="3" spans="1:12" ht="15" thickBot="1" x14ac:dyDescent="0.4">
      <c r="A3" s="42"/>
      <c r="B3" s="45"/>
      <c r="C3" s="8" t="s">
        <v>5</v>
      </c>
      <c r="D3" s="9" t="s">
        <v>6</v>
      </c>
      <c r="E3" s="49"/>
      <c r="F3" s="50"/>
      <c r="G3" s="51"/>
      <c r="H3" s="51"/>
      <c r="I3" s="51"/>
      <c r="J3" s="51"/>
      <c r="K3" s="52"/>
      <c r="L3" s="5"/>
    </row>
    <row r="4" spans="1:12" ht="15" thickBot="1" x14ac:dyDescent="0.4">
      <c r="A4" s="43"/>
      <c r="B4" s="46"/>
      <c r="C4" s="10" t="s">
        <v>7</v>
      </c>
      <c r="D4" s="11"/>
      <c r="E4" s="12" t="s">
        <v>8</v>
      </c>
      <c r="F4" s="33" t="s">
        <v>31</v>
      </c>
      <c r="G4" s="13" t="s">
        <v>32</v>
      </c>
      <c r="H4" s="13" t="s">
        <v>9</v>
      </c>
      <c r="I4" s="13" t="s">
        <v>10</v>
      </c>
      <c r="J4" s="13" t="s">
        <v>11</v>
      </c>
      <c r="K4" s="14" t="s">
        <v>12</v>
      </c>
      <c r="L4" s="15" t="s">
        <v>13</v>
      </c>
    </row>
    <row r="5" spans="1:12" x14ac:dyDescent="0.35">
      <c r="A5" s="16" t="s">
        <v>15</v>
      </c>
      <c r="B5" s="16">
        <v>2401</v>
      </c>
      <c r="C5" s="19">
        <v>43291</v>
      </c>
      <c r="D5" s="20" t="s">
        <v>21</v>
      </c>
      <c r="E5" s="17">
        <v>340000</v>
      </c>
      <c r="F5" s="34">
        <v>0</v>
      </c>
      <c r="G5" s="35">
        <v>0</v>
      </c>
      <c r="H5" s="21">
        <v>0</v>
      </c>
      <c r="I5" s="22">
        <f>(E5*0.06)+(F5*0.06)</f>
        <v>20400</v>
      </c>
      <c r="J5" s="23">
        <f>C18</f>
        <v>0</v>
      </c>
      <c r="K5" s="38">
        <f>+E5+F5+G5-H5-J5-I5</f>
        <v>319600</v>
      </c>
      <c r="L5" s="18" t="s">
        <v>26</v>
      </c>
    </row>
    <row r="6" spans="1:12" x14ac:dyDescent="0.35">
      <c r="K6" s="39">
        <v>118320</v>
      </c>
      <c r="L6" t="s">
        <v>26</v>
      </c>
    </row>
    <row r="7" spans="1:12" x14ac:dyDescent="0.35">
      <c r="K7" s="40">
        <f>K5-K6</f>
        <v>201280</v>
      </c>
    </row>
  </sheetData>
  <mergeCells count="3">
    <mergeCell ref="A2:A4"/>
    <mergeCell ref="B2:B4"/>
    <mergeCell ref="E2:K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F9" sqref="F9"/>
    </sheetView>
  </sheetViews>
  <sheetFormatPr baseColWidth="10" defaultRowHeight="14.5" x14ac:dyDescent="0.35"/>
  <cols>
    <col min="1" max="1" width="23.81640625" bestFit="1" customWidth="1"/>
    <col min="4" max="4" width="18" bestFit="1" customWidth="1"/>
    <col min="12" max="12" width="11.90625" bestFit="1" customWidth="1"/>
  </cols>
  <sheetData>
    <row r="1" spans="1:12" ht="15" thickBot="1" x14ac:dyDescent="0.4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1" t="s">
        <v>1</v>
      </c>
      <c r="B2" s="44" t="s">
        <v>2</v>
      </c>
      <c r="C2" s="36" t="s">
        <v>3</v>
      </c>
      <c r="D2" s="7" t="s">
        <v>4</v>
      </c>
      <c r="E2" s="41" t="s">
        <v>33</v>
      </c>
      <c r="F2" s="47"/>
      <c r="G2" s="44"/>
      <c r="H2" s="44"/>
      <c r="I2" s="44"/>
      <c r="J2" s="44"/>
      <c r="K2" s="48"/>
      <c r="L2" s="5"/>
    </row>
    <row r="3" spans="1:12" ht="15" thickBot="1" x14ac:dyDescent="0.4">
      <c r="A3" s="42"/>
      <c r="B3" s="45"/>
      <c r="C3" s="8" t="s">
        <v>5</v>
      </c>
      <c r="D3" s="9" t="s">
        <v>6</v>
      </c>
      <c r="E3" s="49"/>
      <c r="F3" s="50"/>
      <c r="G3" s="51"/>
      <c r="H3" s="51"/>
      <c r="I3" s="51"/>
      <c r="J3" s="51"/>
      <c r="K3" s="52"/>
      <c r="L3" s="5"/>
    </row>
    <row r="4" spans="1:12" ht="15" thickBot="1" x14ac:dyDescent="0.4">
      <c r="A4" s="43"/>
      <c r="B4" s="46"/>
      <c r="C4" s="10" t="s">
        <v>7</v>
      </c>
      <c r="D4" s="11"/>
      <c r="E4" s="12" t="s">
        <v>8</v>
      </c>
      <c r="F4" s="33" t="s">
        <v>31</v>
      </c>
      <c r="G4" s="13" t="s">
        <v>32</v>
      </c>
      <c r="H4" s="13" t="s">
        <v>9</v>
      </c>
      <c r="I4" s="13" t="s">
        <v>10</v>
      </c>
      <c r="J4" s="13" t="s">
        <v>11</v>
      </c>
      <c r="K4" s="14" t="s">
        <v>12</v>
      </c>
      <c r="L4" s="15" t="s">
        <v>13</v>
      </c>
    </row>
    <row r="5" spans="1:12" ht="15" thickBot="1" x14ac:dyDescent="0.4">
      <c r="A5" s="16" t="s">
        <v>15</v>
      </c>
      <c r="B5" s="16">
        <v>2401</v>
      </c>
      <c r="C5" s="19">
        <v>43291</v>
      </c>
      <c r="D5" s="20" t="s">
        <v>21</v>
      </c>
      <c r="E5" s="17">
        <v>340000</v>
      </c>
      <c r="F5" s="34">
        <v>0</v>
      </c>
      <c r="G5" s="35">
        <v>0</v>
      </c>
      <c r="H5" s="21">
        <v>0</v>
      </c>
      <c r="I5" s="22">
        <f>(E5*0.06)+(F5*0.06)</f>
        <v>20400</v>
      </c>
      <c r="J5" s="23">
        <f>C18</f>
        <v>0</v>
      </c>
      <c r="K5" s="24">
        <f>+E5+F5+G5-H5-J5-I5</f>
        <v>319600</v>
      </c>
      <c r="L5" s="18" t="s">
        <v>26</v>
      </c>
    </row>
    <row r="6" spans="1:12" x14ac:dyDescent="0.35">
      <c r="K6" s="24" t="s">
        <v>26</v>
      </c>
      <c r="L6" t="s">
        <v>26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E20" sqref="E20"/>
    </sheetView>
  </sheetViews>
  <sheetFormatPr baseColWidth="10" defaultRowHeight="14.5" x14ac:dyDescent="0.35"/>
  <cols>
    <col min="1" max="1" width="23.81640625" bestFit="1" customWidth="1"/>
    <col min="4" max="4" width="18" bestFit="1" customWidth="1"/>
    <col min="12" max="12" width="11.90625" bestFit="1" customWidth="1"/>
  </cols>
  <sheetData>
    <row r="1" spans="1:12" ht="15" thickBot="1" x14ac:dyDescent="0.4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  <c r="L1" s="5"/>
    </row>
    <row r="2" spans="1:12" x14ac:dyDescent="0.35">
      <c r="A2" s="41" t="s">
        <v>1</v>
      </c>
      <c r="B2" s="44" t="s">
        <v>2</v>
      </c>
      <c r="C2" s="37" t="s">
        <v>3</v>
      </c>
      <c r="D2" s="7" t="s">
        <v>4</v>
      </c>
      <c r="E2" s="41" t="s">
        <v>33</v>
      </c>
      <c r="F2" s="47"/>
      <c r="G2" s="44"/>
      <c r="H2" s="44"/>
      <c r="I2" s="44"/>
      <c r="J2" s="44"/>
      <c r="K2" s="48"/>
      <c r="L2" s="5"/>
    </row>
    <row r="3" spans="1:12" ht="15" thickBot="1" x14ac:dyDescent="0.4">
      <c r="A3" s="42"/>
      <c r="B3" s="45"/>
      <c r="C3" s="8" t="s">
        <v>5</v>
      </c>
      <c r="D3" s="9" t="s">
        <v>6</v>
      </c>
      <c r="E3" s="49"/>
      <c r="F3" s="50"/>
      <c r="G3" s="51"/>
      <c r="H3" s="51"/>
      <c r="I3" s="51"/>
      <c r="J3" s="51"/>
      <c r="K3" s="52"/>
      <c r="L3" s="5"/>
    </row>
    <row r="4" spans="1:12" ht="15" thickBot="1" x14ac:dyDescent="0.4">
      <c r="A4" s="43"/>
      <c r="B4" s="46"/>
      <c r="C4" s="10" t="s">
        <v>7</v>
      </c>
      <c r="D4" s="11"/>
      <c r="E4" s="12" t="s">
        <v>8</v>
      </c>
      <c r="F4" s="33" t="s">
        <v>31</v>
      </c>
      <c r="G4" s="13" t="s">
        <v>32</v>
      </c>
      <c r="H4" s="13" t="s">
        <v>9</v>
      </c>
      <c r="I4" s="13" t="s">
        <v>10</v>
      </c>
      <c r="J4" s="13" t="s">
        <v>11</v>
      </c>
      <c r="K4" s="14" t="s">
        <v>12</v>
      </c>
      <c r="L4" s="15" t="s">
        <v>13</v>
      </c>
    </row>
    <row r="5" spans="1:12" ht="15" thickBot="1" x14ac:dyDescent="0.4">
      <c r="A5" s="16" t="s">
        <v>15</v>
      </c>
      <c r="B5" s="16">
        <v>2401</v>
      </c>
      <c r="C5" s="19">
        <v>43291</v>
      </c>
      <c r="D5" s="20" t="s">
        <v>21</v>
      </c>
      <c r="E5" s="17">
        <v>340000</v>
      </c>
      <c r="F5" s="34">
        <v>0</v>
      </c>
      <c r="G5" s="35">
        <v>0</v>
      </c>
      <c r="H5" s="21">
        <v>0</v>
      </c>
      <c r="I5" s="22">
        <f>(E5*0.06)+(F5*0.06)</f>
        <v>20400</v>
      </c>
      <c r="J5" s="23">
        <f>C18</f>
        <v>0</v>
      </c>
      <c r="K5" s="24">
        <f>+E5+F5+G5-H5-J5-I5</f>
        <v>319600</v>
      </c>
      <c r="L5" s="18" t="s">
        <v>26</v>
      </c>
    </row>
    <row r="6" spans="1:12" x14ac:dyDescent="0.35">
      <c r="K6" s="24" t="s">
        <v>26</v>
      </c>
      <c r="L6" t="s">
        <v>26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2018-09-07T20:04:20Z</dcterms:created>
  <dcterms:modified xsi:type="dcterms:W3CDTF">2019-01-08T13:47:49Z</dcterms:modified>
</cp:coreProperties>
</file>