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 activeTab="10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  <sheet name="Agosto" sheetId="8" r:id="rId8"/>
    <sheet name="Septiembre" sheetId="9" r:id="rId9"/>
    <sheet name="Octubre" sheetId="10" r:id="rId10"/>
    <sheet name="Novienbre" sheetId="11" r:id="rId11"/>
  </sheets>
  <calcPr calcId="125725"/>
</workbook>
</file>

<file path=xl/calcChain.xml><?xml version="1.0" encoding="utf-8"?>
<calcChain xmlns="http://schemas.openxmlformats.org/spreadsheetml/2006/main">
  <c r="J14" i="11"/>
  <c r="J12"/>
  <c r="H9"/>
  <c r="J9" s="1"/>
  <c r="G8"/>
  <c r="H8" s="1"/>
  <c r="J8" s="1"/>
  <c r="G7"/>
  <c r="H7" s="1"/>
  <c r="J7" s="1"/>
  <c r="G6"/>
  <c r="H6" s="1"/>
  <c r="J6" s="1"/>
  <c r="G5"/>
  <c r="H5" s="1"/>
  <c r="J5" s="1"/>
  <c r="G4"/>
  <c r="H4" s="1"/>
  <c r="J4" s="1"/>
  <c r="H10" i="10"/>
  <c r="J10" s="1"/>
  <c r="H9"/>
  <c r="J9" s="1"/>
  <c r="G9"/>
  <c r="G8"/>
  <c r="H8" s="1"/>
  <c r="J8" s="1"/>
  <c r="H7"/>
  <c r="J7" s="1"/>
  <c r="G7"/>
  <c r="G6"/>
  <c r="H6" s="1"/>
  <c r="J6" s="1"/>
  <c r="H5"/>
  <c r="J5" s="1"/>
  <c r="G5"/>
  <c r="G4"/>
  <c r="H4" s="1"/>
  <c r="J4" s="1"/>
  <c r="J11" s="1"/>
  <c r="J13" s="1"/>
  <c r="H10" i="9"/>
  <c r="J10" s="1"/>
  <c r="G9"/>
  <c r="H9" s="1"/>
  <c r="J9" s="1"/>
  <c r="J8"/>
  <c r="H8"/>
  <c r="G8"/>
  <c r="J7"/>
  <c r="H7"/>
  <c r="G7"/>
  <c r="G6"/>
  <c r="H6" s="1"/>
  <c r="J6" s="1"/>
  <c r="G5"/>
  <c r="H5" s="1"/>
  <c r="J5" s="1"/>
  <c r="J4"/>
  <c r="H4"/>
  <c r="G4"/>
  <c r="H10" i="8"/>
  <c r="J10" s="1"/>
  <c r="G9"/>
  <c r="H9" s="1"/>
  <c r="J9" s="1"/>
  <c r="H8"/>
  <c r="J8" s="1"/>
  <c r="G8"/>
  <c r="J7"/>
  <c r="H7"/>
  <c r="G7"/>
  <c r="H6"/>
  <c r="J6" s="1"/>
  <c r="G6"/>
  <c r="G5"/>
  <c r="H5" s="1"/>
  <c r="J5" s="1"/>
  <c r="J4"/>
  <c r="J11" s="1"/>
  <c r="H4"/>
  <c r="G4"/>
  <c r="H10" i="7"/>
  <c r="J10" s="1"/>
  <c r="H9"/>
  <c r="J9" s="1"/>
  <c r="G9"/>
  <c r="G8"/>
  <c r="H8" s="1"/>
  <c r="J8" s="1"/>
  <c r="J7"/>
  <c r="H7"/>
  <c r="G7"/>
  <c r="J6"/>
  <c r="H6"/>
  <c r="G6"/>
  <c r="H5"/>
  <c r="J5" s="1"/>
  <c r="G5"/>
  <c r="G4"/>
  <c r="H4" s="1"/>
  <c r="J4" s="1"/>
  <c r="H10" i="6"/>
  <c r="J10" s="1"/>
  <c r="G9"/>
  <c r="H9" s="1"/>
  <c r="J9" s="1"/>
  <c r="G8"/>
  <c r="H8" s="1"/>
  <c r="J8" s="1"/>
  <c r="J7"/>
  <c r="H7"/>
  <c r="G7"/>
  <c r="H6"/>
  <c r="J6" s="1"/>
  <c r="G6"/>
  <c r="G5"/>
  <c r="H5" s="1"/>
  <c r="J5" s="1"/>
  <c r="G4"/>
  <c r="H4" s="1"/>
  <c r="J4" s="1"/>
  <c r="J10" i="5"/>
  <c r="H10"/>
  <c r="G9"/>
  <c r="H9" s="1"/>
  <c r="J9" s="1"/>
  <c r="G8"/>
  <c r="H8" s="1"/>
  <c r="J8" s="1"/>
  <c r="G7"/>
  <c r="H7" s="1"/>
  <c r="J7" s="1"/>
  <c r="J6"/>
  <c r="H6"/>
  <c r="G6"/>
  <c r="H5"/>
  <c r="J5" s="1"/>
  <c r="G5"/>
  <c r="G4"/>
  <c r="H4" s="1"/>
  <c r="J4" s="1"/>
  <c r="H10" i="4"/>
  <c r="J10" s="1"/>
  <c r="G9"/>
  <c r="H9" s="1"/>
  <c r="J9" s="1"/>
  <c r="J8"/>
  <c r="H8"/>
  <c r="G8"/>
  <c r="I7"/>
  <c r="H7"/>
  <c r="J7" s="1"/>
  <c r="G7"/>
  <c r="H6"/>
  <c r="J6" s="1"/>
  <c r="G6"/>
  <c r="G5"/>
  <c r="H5" s="1"/>
  <c r="J5" s="1"/>
  <c r="G4"/>
  <c r="H4"/>
  <c r="J4" s="1"/>
  <c r="F4" i="3"/>
  <c r="J10"/>
  <c r="H10"/>
  <c r="G9"/>
  <c r="H9" s="1"/>
  <c r="J9" s="1"/>
  <c r="H8"/>
  <c r="J8" s="1"/>
  <c r="G8"/>
  <c r="J7"/>
  <c r="I7"/>
  <c r="H7"/>
  <c r="G7"/>
  <c r="G6"/>
  <c r="H6" s="1"/>
  <c r="J6" s="1"/>
  <c r="H5"/>
  <c r="J5" s="1"/>
  <c r="G5"/>
  <c r="G4"/>
  <c r="H10" i="2"/>
  <c r="J10" s="1"/>
  <c r="J9"/>
  <c r="H9"/>
  <c r="G9"/>
  <c r="J8"/>
  <c r="H8"/>
  <c r="G8"/>
  <c r="I7"/>
  <c r="H7"/>
  <c r="J7" s="1"/>
  <c r="G7"/>
  <c r="H6"/>
  <c r="J6" s="1"/>
  <c r="G6"/>
  <c r="G5"/>
  <c r="H5" s="1"/>
  <c r="J5" s="1"/>
  <c r="G4"/>
  <c r="H4" s="1"/>
  <c r="J4" s="1"/>
  <c r="J10" i="1"/>
  <c r="H10"/>
  <c r="G9"/>
  <c r="H9" s="1"/>
  <c r="J9" s="1"/>
  <c r="J8"/>
  <c r="H8"/>
  <c r="G8"/>
  <c r="I7"/>
  <c r="H7"/>
  <c r="J7" s="1"/>
  <c r="G7"/>
  <c r="J6"/>
  <c r="H6"/>
  <c r="G6"/>
  <c r="H5"/>
  <c r="J5" s="1"/>
  <c r="G5"/>
  <c r="G4"/>
  <c r="H4" s="1"/>
  <c r="J4" s="1"/>
  <c r="J10" i="11" l="1"/>
  <c r="J11" i="9"/>
  <c r="J11" i="7"/>
  <c r="J11" i="6"/>
  <c r="J11" i="5"/>
  <c r="J11" i="4"/>
  <c r="H4" i="3"/>
  <c r="J4" s="1"/>
  <c r="J11" s="1"/>
  <c r="J11" i="2"/>
  <c r="J11" i="1"/>
</calcChain>
</file>

<file path=xl/sharedStrings.xml><?xml version="1.0" encoding="utf-8"?>
<sst xmlns="http://schemas.openxmlformats.org/spreadsheetml/2006/main" count="286" uniqueCount="30">
  <si>
    <t xml:space="preserve">DETALLE DEPARTAMENTOS </t>
  </si>
  <si>
    <t>DIRECCION</t>
  </si>
  <si>
    <t>DEPTO</t>
  </si>
  <si>
    <t>MES</t>
  </si>
  <si>
    <t>Atrasado</t>
  </si>
  <si>
    <t>COLOCACION</t>
  </si>
  <si>
    <t>ADMINIST.</t>
  </si>
  <si>
    <t>A PAGAR</t>
  </si>
  <si>
    <t>GASTOS</t>
  </si>
  <si>
    <t>TOTAL A PAGAR</t>
  </si>
  <si>
    <t>Manuel Rodriguez 881</t>
  </si>
  <si>
    <t>Vicuña Mackenna 881</t>
  </si>
  <si>
    <t>501-B</t>
  </si>
  <si>
    <t>707-B</t>
  </si>
  <si>
    <t>1804-A</t>
  </si>
  <si>
    <t>1904-A</t>
  </si>
  <si>
    <t>2006-A</t>
  </si>
  <si>
    <t>Estac. 16</t>
  </si>
  <si>
    <t xml:space="preserve"> </t>
  </si>
  <si>
    <t>En arriendo</t>
  </si>
  <si>
    <t>Notaría</t>
  </si>
  <si>
    <t>Arriendo aumentado y nivelado según mercado</t>
  </si>
  <si>
    <t>Cambio encimera</t>
  </si>
  <si>
    <t>Gasto común días desocupados</t>
  </si>
  <si>
    <t>Reajustado</t>
  </si>
  <si>
    <t>Reajuste a precio mercado</t>
  </si>
  <si>
    <t>Cartas de reajuste enviadas</t>
  </si>
  <si>
    <t>vendido</t>
  </si>
  <si>
    <t>Depósito 9-11</t>
  </si>
  <si>
    <t>Diferencia 707-B</t>
  </si>
</sst>
</file>

<file path=xl/styles.xml><?xml version="1.0" encoding="utf-8"?>
<styleSheet xmlns="http://schemas.openxmlformats.org/spreadsheetml/2006/main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1" applyNumberFormat="1" applyFont="1" applyFill="1" applyBorder="1" applyAlignment="1">
      <alignment horizontal="center"/>
    </xf>
    <xf numFmtId="164" fontId="0" fillId="0" borderId="1" xfId="1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164" fontId="0" fillId="0" borderId="0" xfId="0" applyNumberFormat="1" applyFill="1"/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1" applyNumberFormat="1" applyFont="1" applyFill="1" applyBorder="1" applyAlignment="1">
      <alignment horizontal="center"/>
    </xf>
    <xf numFmtId="164" fontId="0" fillId="3" borderId="1" xfId="1" applyNumberFormat="1" applyFont="1" applyFill="1" applyBorder="1" applyAlignment="1">
      <alignment horizontal="center"/>
    </xf>
    <xf numFmtId="0" fontId="0" fillId="3" borderId="0" xfId="0" applyFill="1"/>
    <xf numFmtId="164" fontId="0" fillId="4" borderId="1" xfId="1" applyNumberFormat="1" applyFont="1" applyFill="1" applyBorder="1" applyAlignment="1">
      <alignment horizontal="center"/>
    </xf>
    <xf numFmtId="0" fontId="0" fillId="4" borderId="0" xfId="0" applyFill="1"/>
    <xf numFmtId="164" fontId="0" fillId="5" borderId="1" xfId="1" applyNumberFormat="1" applyFont="1" applyFill="1" applyBorder="1" applyAlignment="1">
      <alignment horizontal="center"/>
    </xf>
    <xf numFmtId="0" fontId="0" fillId="5" borderId="0" xfId="0" applyFill="1"/>
    <xf numFmtId="164" fontId="0" fillId="6" borderId="1" xfId="1" applyNumberFormat="1" applyFont="1" applyFill="1" applyBorder="1" applyAlignment="1">
      <alignment horizontal="center"/>
    </xf>
    <xf numFmtId="0" fontId="0" fillId="6" borderId="0" xfId="0" applyFill="1"/>
    <xf numFmtId="164" fontId="0" fillId="7" borderId="1" xfId="1" applyNumberFormat="1" applyFont="1" applyFill="1" applyBorder="1" applyAlignment="1">
      <alignment horizontal="center"/>
    </xf>
    <xf numFmtId="0" fontId="0" fillId="7" borderId="0" xfId="0" applyFill="1"/>
    <xf numFmtId="0" fontId="0" fillId="4" borderId="1" xfId="0" applyFill="1" applyBorder="1" applyAlignment="1">
      <alignment horizontal="center"/>
    </xf>
    <xf numFmtId="164" fontId="0" fillId="0" borderId="0" xfId="0" applyNumberFormat="1"/>
    <xf numFmtId="164" fontId="0" fillId="0" borderId="0" xfId="1" applyNumberFormat="1" applyFont="1"/>
    <xf numFmtId="164" fontId="0" fillId="0" borderId="2" xfId="1" applyNumberFormat="1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sqref="A1:J12"/>
    </sheetView>
  </sheetViews>
  <sheetFormatPr baseColWidth="10" defaultRowHeight="15"/>
  <cols>
    <col min="1" max="1" width="4.42578125" customWidth="1"/>
    <col min="2" max="2" width="20.5703125" bestFit="1" customWidth="1"/>
    <col min="10" max="10" width="12" bestFit="1" customWidth="1"/>
  </cols>
  <sheetData>
    <row r="1" spans="1:10" ht="26.25">
      <c r="A1" s="31" t="s">
        <v>0</v>
      </c>
      <c r="B1" s="31"/>
      <c r="C1" s="31"/>
      <c r="D1" s="31"/>
      <c r="E1" s="31"/>
      <c r="F1" s="1"/>
      <c r="G1" s="1"/>
      <c r="H1" s="1"/>
      <c r="I1" s="2"/>
      <c r="J1" s="1"/>
    </row>
    <row r="2" spans="1:10">
      <c r="A2" s="3"/>
      <c r="B2" s="3"/>
      <c r="C2" s="3"/>
      <c r="D2" s="3"/>
      <c r="E2" s="3"/>
      <c r="F2" s="3"/>
      <c r="G2" s="3"/>
      <c r="H2" s="3"/>
      <c r="I2" s="4"/>
      <c r="J2" s="3"/>
    </row>
    <row r="3" spans="1:10" ht="30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0">
      <c r="A4" s="3">
        <v>1</v>
      </c>
      <c r="B4" s="8" t="s">
        <v>10</v>
      </c>
      <c r="C4" s="9">
        <v>2505</v>
      </c>
      <c r="D4" s="10">
        <v>369720</v>
      </c>
      <c r="E4" s="10">
        <v>0</v>
      </c>
      <c r="F4" s="10">
        <v>0</v>
      </c>
      <c r="G4" s="10">
        <f>(D4*0.06)+(E4*0.06)</f>
        <v>22183.200000000001</v>
      </c>
      <c r="H4" s="10">
        <f>(D4+E4-F4-G4)</f>
        <v>347536.8</v>
      </c>
      <c r="I4" s="10">
        <v>0</v>
      </c>
      <c r="J4" s="10">
        <f>(H4-I4)</f>
        <v>347536.8</v>
      </c>
    </row>
    <row r="5" spans="1:10">
      <c r="A5" s="3">
        <v>2</v>
      </c>
      <c r="B5" s="8" t="s">
        <v>11</v>
      </c>
      <c r="C5" s="10" t="s">
        <v>12</v>
      </c>
      <c r="D5" s="10">
        <v>195320</v>
      </c>
      <c r="E5" s="10">
        <v>0</v>
      </c>
      <c r="F5" s="10">
        <v>0</v>
      </c>
      <c r="G5" s="10">
        <f>(D5*0.06)+(E5*0.06)</f>
        <v>11719.199999999999</v>
      </c>
      <c r="H5" s="10">
        <f t="shared" ref="H5:H10" si="0">(D5+E5-F5-G5)</f>
        <v>183600.8</v>
      </c>
      <c r="I5" s="10">
        <v>0</v>
      </c>
      <c r="J5" s="10">
        <f t="shared" ref="J5:J10" si="1">(H5-I5)</f>
        <v>183600.8</v>
      </c>
    </row>
    <row r="6" spans="1:10">
      <c r="A6" s="4">
        <v>3</v>
      </c>
      <c r="B6" s="8" t="s">
        <v>11</v>
      </c>
      <c r="C6" s="10" t="s">
        <v>13</v>
      </c>
      <c r="D6" s="10">
        <v>267020</v>
      </c>
      <c r="E6" s="10">
        <v>0</v>
      </c>
      <c r="F6" s="10">
        <v>0</v>
      </c>
      <c r="G6" s="10">
        <f>(D6*0.06)+(E6*0.06)</f>
        <v>16021.199999999999</v>
      </c>
      <c r="H6" s="10">
        <f t="shared" si="0"/>
        <v>250998.8</v>
      </c>
      <c r="I6" s="10">
        <v>0</v>
      </c>
      <c r="J6" s="10">
        <f t="shared" si="1"/>
        <v>250998.8</v>
      </c>
    </row>
    <row r="7" spans="1:10">
      <c r="A7" s="4">
        <v>4</v>
      </c>
      <c r="B7" s="8" t="s">
        <v>11</v>
      </c>
      <c r="C7" s="10" t="s">
        <v>14</v>
      </c>
      <c r="D7" s="10">
        <v>304406</v>
      </c>
      <c r="E7" s="10">
        <v>0</v>
      </c>
      <c r="F7" s="10"/>
      <c r="G7" s="10">
        <f t="shared" ref="G7:G9" si="2">(D7*0.06)</f>
        <v>18264.36</v>
      </c>
      <c r="H7" s="10">
        <f t="shared" si="0"/>
        <v>286141.64</v>
      </c>
      <c r="I7" s="10">
        <f>C18</f>
        <v>0</v>
      </c>
      <c r="J7" s="10">
        <f t="shared" si="1"/>
        <v>286141.64</v>
      </c>
    </row>
    <row r="8" spans="1:10">
      <c r="A8" s="3">
        <v>5</v>
      </c>
      <c r="B8" s="8" t="s">
        <v>11</v>
      </c>
      <c r="C8" s="10" t="s">
        <v>15</v>
      </c>
      <c r="D8" s="10">
        <v>277971</v>
      </c>
      <c r="E8" s="10">
        <v>0</v>
      </c>
      <c r="F8" s="10"/>
      <c r="G8" s="10">
        <f>(D8*0.06)+(E8*0.06)</f>
        <v>16678.259999999998</v>
      </c>
      <c r="H8" s="10">
        <f t="shared" si="0"/>
        <v>261292.74</v>
      </c>
      <c r="I8" s="10">
        <v>0</v>
      </c>
      <c r="J8" s="10">
        <f t="shared" si="1"/>
        <v>261292.74</v>
      </c>
    </row>
    <row r="9" spans="1:10">
      <c r="A9" s="3">
        <v>6</v>
      </c>
      <c r="B9" s="8" t="s">
        <v>11</v>
      </c>
      <c r="C9" s="10" t="s">
        <v>16</v>
      </c>
      <c r="D9" s="10">
        <v>282299</v>
      </c>
      <c r="E9" s="10">
        <v>0</v>
      </c>
      <c r="F9" s="10"/>
      <c r="G9" s="10">
        <f t="shared" si="2"/>
        <v>16937.939999999999</v>
      </c>
      <c r="H9" s="10">
        <f t="shared" si="0"/>
        <v>265361.06</v>
      </c>
      <c r="I9" s="10">
        <v>0</v>
      </c>
      <c r="J9" s="10">
        <f t="shared" si="1"/>
        <v>265361.06</v>
      </c>
    </row>
    <row r="10" spans="1:10">
      <c r="A10" s="3">
        <v>7</v>
      </c>
      <c r="B10" s="8" t="s">
        <v>10</v>
      </c>
      <c r="C10" s="10" t="s">
        <v>17</v>
      </c>
      <c r="D10" s="10">
        <v>75000</v>
      </c>
      <c r="E10" s="10">
        <v>0</v>
      </c>
      <c r="F10" s="10"/>
      <c r="G10" s="11">
        <v>0</v>
      </c>
      <c r="H10" s="10">
        <f t="shared" si="0"/>
        <v>75000</v>
      </c>
      <c r="I10" s="10">
        <v>0</v>
      </c>
      <c r="J10" s="10">
        <f t="shared" si="1"/>
        <v>75000</v>
      </c>
    </row>
    <row r="11" spans="1:10">
      <c r="B11" s="12"/>
      <c r="C11" s="12"/>
      <c r="D11" s="13" t="s">
        <v>18</v>
      </c>
      <c r="E11" s="13"/>
      <c r="F11" s="13"/>
      <c r="G11" s="12"/>
      <c r="H11" s="13" t="s">
        <v>18</v>
      </c>
      <c r="I11" s="13"/>
      <c r="J11" s="13">
        <f>SUM(J4:J10)</f>
        <v>1669931.84</v>
      </c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sqref="A1:J13"/>
    </sheetView>
  </sheetViews>
  <sheetFormatPr baseColWidth="10" defaultRowHeight="15"/>
  <cols>
    <col min="1" max="1" width="4.140625" customWidth="1"/>
    <col min="2" max="2" width="20.5703125" bestFit="1" customWidth="1"/>
    <col min="10" max="10" width="12" bestFit="1" customWidth="1"/>
  </cols>
  <sheetData>
    <row r="1" spans="1:11" ht="26.25">
      <c r="A1" s="31" t="s">
        <v>0</v>
      </c>
      <c r="B1" s="31"/>
      <c r="C1" s="31"/>
      <c r="D1" s="31"/>
      <c r="E1" s="31"/>
      <c r="F1" s="1"/>
      <c r="G1" s="1"/>
      <c r="H1" s="1"/>
      <c r="I1" s="2"/>
      <c r="J1" s="1"/>
    </row>
    <row r="2" spans="1:11">
      <c r="A2" s="3"/>
      <c r="B2" s="3"/>
      <c r="C2" s="3"/>
      <c r="D2" s="3"/>
      <c r="E2" s="3"/>
      <c r="F2" s="3"/>
      <c r="G2" s="3"/>
      <c r="H2" s="3"/>
      <c r="I2" s="4"/>
      <c r="J2" s="3"/>
    </row>
    <row r="3" spans="1:11" ht="30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1">
      <c r="A4" s="4">
        <v>1</v>
      </c>
      <c r="B4" s="8" t="s">
        <v>10</v>
      </c>
      <c r="C4" s="9">
        <v>2505</v>
      </c>
      <c r="D4" s="10">
        <v>420000</v>
      </c>
      <c r="E4" s="10">
        <v>0</v>
      </c>
      <c r="F4" s="10">
        <v>0</v>
      </c>
      <c r="G4" s="10">
        <f>(D4*0.06)+(E4*0.06)</f>
        <v>25200</v>
      </c>
      <c r="H4" s="10">
        <f>(D4+E4-F4-G4)</f>
        <v>394800</v>
      </c>
      <c r="I4" s="10">
        <v>0</v>
      </c>
      <c r="J4" s="10">
        <f>(H4-I4)</f>
        <v>394800</v>
      </c>
    </row>
    <row r="5" spans="1:11">
      <c r="A5" s="3">
        <v>2</v>
      </c>
      <c r="B5" s="27" t="s">
        <v>11</v>
      </c>
      <c r="C5" s="19" t="s">
        <v>12</v>
      </c>
      <c r="D5" s="19">
        <v>199812</v>
      </c>
      <c r="E5" s="10">
        <v>0</v>
      </c>
      <c r="F5" s="10">
        <v>0</v>
      </c>
      <c r="G5" s="10">
        <f>(D5*0.06)+(E5*0.06)</f>
        <v>11988.72</v>
      </c>
      <c r="H5" s="10">
        <f t="shared" ref="H5:H10" si="0">(D5+E5-F5-G5)</f>
        <v>187823.28</v>
      </c>
      <c r="I5" s="10">
        <v>0</v>
      </c>
      <c r="J5" s="10">
        <f t="shared" ref="J5:J10" si="1">(H5-I5)</f>
        <v>187823.28</v>
      </c>
    </row>
    <row r="6" spans="1:11">
      <c r="A6" s="4">
        <v>3</v>
      </c>
      <c r="B6" s="27" t="s">
        <v>11</v>
      </c>
      <c r="C6" s="19" t="s">
        <v>13</v>
      </c>
      <c r="D6" s="19">
        <v>0</v>
      </c>
      <c r="E6" s="10">
        <v>0</v>
      </c>
      <c r="F6" s="10">
        <v>0</v>
      </c>
      <c r="G6" s="10">
        <f>(D6*0.06)+(E6*0.06)</f>
        <v>0</v>
      </c>
      <c r="H6" s="10">
        <f t="shared" si="0"/>
        <v>0</v>
      </c>
      <c r="I6" s="10">
        <v>0</v>
      </c>
      <c r="J6" s="10">
        <f t="shared" si="1"/>
        <v>0</v>
      </c>
      <c r="K6" t="s">
        <v>27</v>
      </c>
    </row>
    <row r="7" spans="1:11">
      <c r="A7" s="4">
        <v>4</v>
      </c>
      <c r="B7" s="8" t="s">
        <v>11</v>
      </c>
      <c r="C7" s="10" t="s">
        <v>14</v>
      </c>
      <c r="D7" s="10">
        <v>311407</v>
      </c>
      <c r="E7" s="10">
        <v>0</v>
      </c>
      <c r="F7" s="10"/>
      <c r="G7" s="10">
        <f t="shared" ref="G7:G9" si="2">(D7*0.06)</f>
        <v>18684.419999999998</v>
      </c>
      <c r="H7" s="10">
        <f t="shared" si="0"/>
        <v>292722.58</v>
      </c>
      <c r="I7" s="10">
        <v>0</v>
      </c>
      <c r="J7" s="10">
        <f t="shared" si="1"/>
        <v>292722.58</v>
      </c>
    </row>
    <row r="8" spans="1:11">
      <c r="A8" s="3">
        <v>5</v>
      </c>
      <c r="B8" s="8" t="s">
        <v>11</v>
      </c>
      <c r="C8" s="10" t="s">
        <v>15</v>
      </c>
      <c r="D8" s="10">
        <v>330000</v>
      </c>
      <c r="E8" s="10">
        <v>0</v>
      </c>
      <c r="F8" s="10"/>
      <c r="G8" s="10">
        <f>(D8*0.06)+(E8*0.06)</f>
        <v>19800</v>
      </c>
      <c r="H8" s="10">
        <f t="shared" si="0"/>
        <v>310200</v>
      </c>
      <c r="I8" s="10">
        <v>0</v>
      </c>
      <c r="J8" s="10">
        <f t="shared" si="1"/>
        <v>310200</v>
      </c>
    </row>
    <row r="9" spans="1:11">
      <c r="A9" s="3">
        <v>6</v>
      </c>
      <c r="B9" s="8" t="s">
        <v>11</v>
      </c>
      <c r="C9" s="10" t="s">
        <v>16</v>
      </c>
      <c r="D9" s="10">
        <v>320000</v>
      </c>
      <c r="E9" s="10">
        <v>0</v>
      </c>
      <c r="F9" s="10"/>
      <c r="G9" s="10">
        <f t="shared" si="2"/>
        <v>19200</v>
      </c>
      <c r="H9" s="10">
        <f t="shared" si="0"/>
        <v>300800</v>
      </c>
      <c r="I9" s="10">
        <v>0</v>
      </c>
      <c r="J9" s="10">
        <f t="shared" si="1"/>
        <v>300800</v>
      </c>
    </row>
    <row r="10" spans="1:11">
      <c r="A10" s="3">
        <v>7</v>
      </c>
      <c r="B10" s="8" t="s">
        <v>10</v>
      </c>
      <c r="C10" s="10" t="s">
        <v>17</v>
      </c>
      <c r="D10" s="10">
        <v>60000</v>
      </c>
      <c r="E10" s="10">
        <v>0</v>
      </c>
      <c r="F10" s="10"/>
      <c r="G10" s="11">
        <v>0</v>
      </c>
      <c r="H10" s="10">
        <f t="shared" si="0"/>
        <v>60000</v>
      </c>
      <c r="I10" s="10">
        <v>0</v>
      </c>
      <c r="J10" s="10">
        <f t="shared" si="1"/>
        <v>60000</v>
      </c>
    </row>
    <row r="11" spans="1:11">
      <c r="B11" s="12"/>
      <c r="C11" s="12"/>
      <c r="D11" s="13" t="s">
        <v>18</v>
      </c>
      <c r="E11" s="13"/>
      <c r="F11" s="13"/>
      <c r="G11" s="12"/>
      <c r="H11" s="13" t="s">
        <v>18</v>
      </c>
      <c r="I11" s="13"/>
      <c r="J11" s="13">
        <f>SUM(J4:J10)</f>
        <v>1546345.86</v>
      </c>
    </row>
    <row r="12" spans="1:11">
      <c r="J12" s="29">
        <v>32980</v>
      </c>
    </row>
    <row r="13" spans="1:11">
      <c r="J13" s="28">
        <f>J11-J12</f>
        <v>1513365.86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14" sqref="L14"/>
    </sheetView>
  </sheetViews>
  <sheetFormatPr baseColWidth="10" defaultRowHeight="15"/>
  <cols>
    <col min="1" max="1" width="2" bestFit="1" customWidth="1"/>
    <col min="2" max="2" width="20.5703125" bestFit="1" customWidth="1"/>
    <col min="7" max="7" width="12" bestFit="1" customWidth="1"/>
    <col min="10" max="10" width="12" bestFit="1" customWidth="1"/>
  </cols>
  <sheetData>
    <row r="1" spans="1:10" ht="26.25">
      <c r="A1" s="31" t="s">
        <v>0</v>
      </c>
      <c r="B1" s="31"/>
      <c r="C1" s="31"/>
      <c r="D1" s="31"/>
      <c r="E1" s="31"/>
      <c r="F1" s="1"/>
      <c r="G1" s="1"/>
      <c r="H1" s="1"/>
      <c r="I1" s="2"/>
      <c r="J1" s="1"/>
    </row>
    <row r="2" spans="1:10">
      <c r="A2" s="3"/>
      <c r="B2" s="3"/>
      <c r="C2" s="3"/>
      <c r="D2" s="3"/>
      <c r="E2" s="3"/>
      <c r="F2" s="3"/>
      <c r="G2" s="3"/>
      <c r="H2" s="3"/>
      <c r="I2" s="4"/>
      <c r="J2" s="3"/>
    </row>
    <row r="3" spans="1:10" ht="30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0">
      <c r="A4" s="4">
        <v>1</v>
      </c>
      <c r="B4" s="8" t="s">
        <v>10</v>
      </c>
      <c r="C4" s="9">
        <v>2505</v>
      </c>
      <c r="D4" s="10">
        <v>420000</v>
      </c>
      <c r="E4" s="10">
        <v>0</v>
      </c>
      <c r="F4" s="10">
        <v>0</v>
      </c>
      <c r="G4" s="10">
        <f>(D4*0.06)+(E4*0.06)</f>
        <v>25200</v>
      </c>
      <c r="H4" s="10">
        <f>(D4+E4-F4-G4)</f>
        <v>394800</v>
      </c>
      <c r="I4" s="10">
        <v>0</v>
      </c>
      <c r="J4" s="10">
        <f>(H4-I4)</f>
        <v>394800</v>
      </c>
    </row>
    <row r="5" spans="1:10">
      <c r="A5" s="3">
        <v>2</v>
      </c>
      <c r="B5" s="27" t="s">
        <v>11</v>
      </c>
      <c r="C5" s="19" t="s">
        <v>12</v>
      </c>
      <c r="D5" s="19">
        <v>199812</v>
      </c>
      <c r="E5" s="10">
        <v>0</v>
      </c>
      <c r="F5" s="10">
        <v>0</v>
      </c>
      <c r="G5" s="10">
        <f>(D5*0.06)+(E5*0.06)</f>
        <v>11988.72</v>
      </c>
      <c r="H5" s="10">
        <f t="shared" ref="H5:H9" si="0">(D5+E5-F5-G5)</f>
        <v>187823.28</v>
      </c>
      <c r="I5" s="10">
        <v>0</v>
      </c>
      <c r="J5" s="10">
        <f t="shared" ref="J5:J9" si="1">(H5-I5)</f>
        <v>187823.28</v>
      </c>
    </row>
    <row r="6" spans="1:10">
      <c r="A6" s="4">
        <v>4</v>
      </c>
      <c r="B6" s="8" t="s">
        <v>11</v>
      </c>
      <c r="C6" s="10" t="s">
        <v>14</v>
      </c>
      <c r="D6" s="10">
        <v>311407</v>
      </c>
      <c r="E6" s="10">
        <v>0</v>
      </c>
      <c r="F6" s="10"/>
      <c r="G6" s="10">
        <f t="shared" ref="G6:G8" si="2">(D6*0.06)</f>
        <v>18684.419999999998</v>
      </c>
      <c r="H6" s="10">
        <f t="shared" si="0"/>
        <v>292722.58</v>
      </c>
      <c r="I6" s="10">
        <v>0</v>
      </c>
      <c r="J6" s="10">
        <f t="shared" si="1"/>
        <v>292722.58</v>
      </c>
    </row>
    <row r="7" spans="1:10">
      <c r="A7" s="3">
        <v>5</v>
      </c>
      <c r="B7" s="8" t="s">
        <v>11</v>
      </c>
      <c r="C7" s="10" t="s">
        <v>15</v>
      </c>
      <c r="D7" s="10">
        <v>330000</v>
      </c>
      <c r="E7" s="10">
        <v>0</v>
      </c>
      <c r="F7" s="10"/>
      <c r="G7" s="10">
        <f>(D7*0.06)+(E7*0.06)</f>
        <v>19800</v>
      </c>
      <c r="H7" s="10">
        <f t="shared" si="0"/>
        <v>310200</v>
      </c>
      <c r="I7" s="10">
        <v>0</v>
      </c>
      <c r="J7" s="10">
        <f t="shared" si="1"/>
        <v>310200</v>
      </c>
    </row>
    <row r="8" spans="1:10">
      <c r="A8" s="3">
        <v>6</v>
      </c>
      <c r="B8" s="8" t="s">
        <v>11</v>
      </c>
      <c r="C8" s="10" t="s">
        <v>16</v>
      </c>
      <c r="D8" s="10">
        <v>320000</v>
      </c>
      <c r="E8" s="10">
        <v>0</v>
      </c>
      <c r="F8" s="10"/>
      <c r="G8" s="10">
        <f t="shared" si="2"/>
        <v>19200</v>
      </c>
      <c r="H8" s="10">
        <f t="shared" si="0"/>
        <v>300800</v>
      </c>
      <c r="I8" s="10">
        <v>0</v>
      </c>
      <c r="J8" s="10">
        <f t="shared" si="1"/>
        <v>300800</v>
      </c>
    </row>
    <row r="9" spans="1:10">
      <c r="A9" s="3">
        <v>7</v>
      </c>
      <c r="B9" s="8" t="s">
        <v>10</v>
      </c>
      <c r="C9" s="10" t="s">
        <v>17</v>
      </c>
      <c r="D9" s="10">
        <v>60000</v>
      </c>
      <c r="E9" s="10">
        <v>0</v>
      </c>
      <c r="F9" s="10"/>
      <c r="G9" s="11">
        <v>0</v>
      </c>
      <c r="H9" s="10">
        <f t="shared" si="0"/>
        <v>60000</v>
      </c>
      <c r="I9" s="10">
        <v>0</v>
      </c>
      <c r="J9" s="10">
        <f t="shared" si="1"/>
        <v>60000</v>
      </c>
    </row>
    <row r="10" spans="1:10">
      <c r="B10" s="12"/>
      <c r="C10" s="12"/>
      <c r="D10" s="13" t="s">
        <v>18</v>
      </c>
      <c r="E10" s="13"/>
      <c r="F10" s="13"/>
      <c r="G10" s="12"/>
      <c r="H10" s="13" t="s">
        <v>18</v>
      </c>
      <c r="I10" s="13"/>
      <c r="J10" s="13">
        <f>SUM(J4:J9)</f>
        <v>1546345.86</v>
      </c>
    </row>
    <row r="11" spans="1:10">
      <c r="J11" s="29" t="s">
        <v>18</v>
      </c>
    </row>
    <row r="12" spans="1:10">
      <c r="J12" s="28">
        <f>J10-G16</f>
        <v>187822.8600000001</v>
      </c>
    </row>
    <row r="13" spans="1:10">
      <c r="H13" t="s">
        <v>29</v>
      </c>
      <c r="J13" s="30">
        <v>32980</v>
      </c>
    </row>
    <row r="14" spans="1:10">
      <c r="J14" s="28">
        <f>J12-J13</f>
        <v>154842.8600000001</v>
      </c>
    </row>
    <row r="16" spans="1:10">
      <c r="E16" s="32" t="s">
        <v>28</v>
      </c>
      <c r="F16" s="32"/>
      <c r="G16" s="29">
        <v>1358523</v>
      </c>
    </row>
  </sheetData>
  <mergeCells count="2">
    <mergeCell ref="A1:E1"/>
    <mergeCell ref="E16:F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sqref="A1:J11"/>
    </sheetView>
  </sheetViews>
  <sheetFormatPr baseColWidth="10" defaultRowHeight="15"/>
  <cols>
    <col min="1" max="1" width="2" bestFit="1" customWidth="1"/>
    <col min="2" max="2" width="20.5703125" bestFit="1" customWidth="1"/>
    <col min="10" max="10" width="12" bestFit="1" customWidth="1"/>
  </cols>
  <sheetData>
    <row r="1" spans="1:10" ht="26.25">
      <c r="A1" s="31" t="s">
        <v>0</v>
      </c>
      <c r="B1" s="31"/>
      <c r="C1" s="31"/>
      <c r="D1" s="31"/>
      <c r="E1" s="31"/>
      <c r="F1" s="1"/>
      <c r="G1" s="1"/>
      <c r="H1" s="1"/>
      <c r="I1" s="2"/>
      <c r="J1" s="1"/>
    </row>
    <row r="2" spans="1:10">
      <c r="A2" s="3"/>
      <c r="B2" s="3"/>
      <c r="C2" s="3"/>
      <c r="D2" s="3"/>
      <c r="E2" s="3"/>
      <c r="F2" s="3"/>
      <c r="G2" s="3"/>
      <c r="H2" s="3"/>
      <c r="I2" s="4"/>
      <c r="J2" s="3"/>
    </row>
    <row r="3" spans="1:10" ht="30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0">
      <c r="A4" s="14">
        <v>1</v>
      </c>
      <c r="B4" s="15" t="s">
        <v>10</v>
      </c>
      <c r="C4" s="16">
        <v>2505</v>
      </c>
      <c r="D4" s="17">
        <v>0</v>
      </c>
      <c r="E4" s="17">
        <v>0</v>
      </c>
      <c r="F4" s="17">
        <v>0</v>
      </c>
      <c r="G4" s="17">
        <f>(D4*0.06)+(E4*0.06)</f>
        <v>0</v>
      </c>
      <c r="H4" s="17">
        <f>(D4+E4-F4-G4)</f>
        <v>0</v>
      </c>
      <c r="I4" s="17">
        <v>0</v>
      </c>
      <c r="J4" s="17">
        <f>(H4-I4)</f>
        <v>0</v>
      </c>
    </row>
    <row r="5" spans="1:10">
      <c r="A5" s="3">
        <v>2</v>
      </c>
      <c r="B5" s="8" t="s">
        <v>11</v>
      </c>
      <c r="C5" s="10" t="s">
        <v>12</v>
      </c>
      <c r="D5" s="10">
        <v>195320</v>
      </c>
      <c r="E5" s="10">
        <v>0</v>
      </c>
      <c r="F5" s="10">
        <v>0</v>
      </c>
      <c r="G5" s="10">
        <f>(D5*0.06)+(E5*0.06)</f>
        <v>11719.199999999999</v>
      </c>
      <c r="H5" s="10">
        <f t="shared" ref="H5:H10" si="0">(D5+E5-F5-G5)</f>
        <v>183600.8</v>
      </c>
      <c r="I5" s="10">
        <v>0</v>
      </c>
      <c r="J5" s="10">
        <f t="shared" ref="J5:J10" si="1">(H5-I5)</f>
        <v>183600.8</v>
      </c>
    </row>
    <row r="6" spans="1:10">
      <c r="A6" s="4">
        <v>3</v>
      </c>
      <c r="B6" s="8" t="s">
        <v>11</v>
      </c>
      <c r="C6" s="10" t="s">
        <v>13</v>
      </c>
      <c r="D6" s="10">
        <v>267020</v>
      </c>
      <c r="E6" s="10">
        <v>0</v>
      </c>
      <c r="F6" s="10">
        <v>0</v>
      </c>
      <c r="G6" s="10">
        <f>(D6*0.06)+(E6*0.06)</f>
        <v>16021.199999999999</v>
      </c>
      <c r="H6" s="10">
        <f t="shared" si="0"/>
        <v>250998.8</v>
      </c>
      <c r="I6" s="10">
        <v>0</v>
      </c>
      <c r="J6" s="10">
        <f t="shared" si="1"/>
        <v>250998.8</v>
      </c>
    </row>
    <row r="7" spans="1:10">
      <c r="A7" s="4">
        <v>4</v>
      </c>
      <c r="B7" s="8" t="s">
        <v>11</v>
      </c>
      <c r="C7" s="10" t="s">
        <v>14</v>
      </c>
      <c r="D7" s="10">
        <v>304406</v>
      </c>
      <c r="E7" s="10">
        <v>0</v>
      </c>
      <c r="F7" s="10"/>
      <c r="G7" s="10">
        <f t="shared" ref="G7:G9" si="2">(D7*0.06)</f>
        <v>18264.36</v>
      </c>
      <c r="H7" s="10">
        <f t="shared" si="0"/>
        <v>286141.64</v>
      </c>
      <c r="I7" s="10">
        <f>C18</f>
        <v>0</v>
      </c>
      <c r="J7" s="10">
        <f t="shared" si="1"/>
        <v>286141.64</v>
      </c>
    </row>
    <row r="8" spans="1:10">
      <c r="A8" s="3">
        <v>5</v>
      </c>
      <c r="B8" s="8" t="s">
        <v>11</v>
      </c>
      <c r="C8" s="10" t="s">
        <v>15</v>
      </c>
      <c r="D8" s="10">
        <v>277971</v>
      </c>
      <c r="E8" s="10">
        <v>0</v>
      </c>
      <c r="F8" s="10"/>
      <c r="G8" s="10">
        <f>(D8*0.06)+(E8*0.06)</f>
        <v>16678.259999999998</v>
      </c>
      <c r="H8" s="10">
        <f t="shared" si="0"/>
        <v>261292.74</v>
      </c>
      <c r="I8" s="10">
        <v>0</v>
      </c>
      <c r="J8" s="10">
        <f t="shared" si="1"/>
        <v>261292.74</v>
      </c>
    </row>
    <row r="9" spans="1:10">
      <c r="A9" s="3">
        <v>6</v>
      </c>
      <c r="B9" s="8" t="s">
        <v>11</v>
      </c>
      <c r="C9" s="10" t="s">
        <v>16</v>
      </c>
      <c r="D9" s="10">
        <v>282299</v>
      </c>
      <c r="E9" s="10">
        <v>0</v>
      </c>
      <c r="F9" s="10"/>
      <c r="G9" s="10">
        <f t="shared" si="2"/>
        <v>16937.939999999999</v>
      </c>
      <c r="H9" s="10">
        <f t="shared" si="0"/>
        <v>265361.06</v>
      </c>
      <c r="I9" s="10">
        <v>0</v>
      </c>
      <c r="J9" s="10">
        <f t="shared" si="1"/>
        <v>265361.06</v>
      </c>
    </row>
    <row r="10" spans="1:10">
      <c r="A10" s="3">
        <v>7</v>
      </c>
      <c r="B10" s="8" t="s">
        <v>10</v>
      </c>
      <c r="C10" s="10" t="s">
        <v>17</v>
      </c>
      <c r="D10" s="10">
        <v>75000</v>
      </c>
      <c r="E10" s="10">
        <v>0</v>
      </c>
      <c r="F10" s="10"/>
      <c r="G10" s="11">
        <v>0</v>
      </c>
      <c r="H10" s="10">
        <f t="shared" si="0"/>
        <v>75000</v>
      </c>
      <c r="I10" s="10">
        <v>0</v>
      </c>
      <c r="J10" s="10">
        <f t="shared" si="1"/>
        <v>75000</v>
      </c>
    </row>
    <row r="11" spans="1:10">
      <c r="B11" s="12"/>
      <c r="C11" s="12"/>
      <c r="D11" s="13" t="s">
        <v>18</v>
      </c>
      <c r="E11" s="13"/>
      <c r="F11" s="13"/>
      <c r="G11" s="12"/>
      <c r="H11" s="13" t="s">
        <v>18</v>
      </c>
      <c r="I11" s="13"/>
      <c r="J11" s="13">
        <f>SUM(J4:J10)</f>
        <v>1322395.04</v>
      </c>
    </row>
    <row r="12" spans="1:10">
      <c r="C12" s="18"/>
      <c r="D12" t="s">
        <v>19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F4" sqref="F4"/>
    </sheetView>
  </sheetViews>
  <sheetFormatPr baseColWidth="10" defaultRowHeight="15"/>
  <cols>
    <col min="1" max="1" width="2" bestFit="1" customWidth="1"/>
    <col min="2" max="2" width="20.5703125" bestFit="1" customWidth="1"/>
    <col min="6" max="6" width="12.85546875" bestFit="1" customWidth="1"/>
    <col min="10" max="10" width="12" bestFit="1" customWidth="1"/>
  </cols>
  <sheetData>
    <row r="1" spans="1:10" ht="26.25">
      <c r="A1" s="31" t="s">
        <v>0</v>
      </c>
      <c r="B1" s="31"/>
      <c r="C1" s="31"/>
      <c r="D1" s="31"/>
      <c r="E1" s="31"/>
      <c r="F1" s="1"/>
      <c r="G1" s="1"/>
      <c r="H1" s="1"/>
      <c r="I1" s="2"/>
      <c r="J1" s="1"/>
    </row>
    <row r="2" spans="1:10">
      <c r="A2" s="3"/>
      <c r="B2" s="3"/>
      <c r="C2" s="3"/>
      <c r="D2" s="3"/>
      <c r="E2" s="3"/>
      <c r="F2" s="3"/>
      <c r="G2" s="3"/>
      <c r="H2" s="3"/>
      <c r="I2" s="4"/>
      <c r="J2" s="3"/>
    </row>
    <row r="3" spans="1:10" ht="30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0">
      <c r="A4" s="4">
        <v>1</v>
      </c>
      <c r="B4" s="8" t="s">
        <v>10</v>
      </c>
      <c r="C4" s="9">
        <v>2505</v>
      </c>
      <c r="D4" s="10">
        <v>430000</v>
      </c>
      <c r="E4" s="10">
        <v>0</v>
      </c>
      <c r="F4" s="10">
        <f>D4*0.4</f>
        <v>172000</v>
      </c>
      <c r="G4" s="10">
        <f>(D4*0.06)+(E4*0.06)</f>
        <v>25800</v>
      </c>
      <c r="H4" s="10">
        <f>(D4+E4-F4-G4)</f>
        <v>232200</v>
      </c>
      <c r="I4" s="17">
        <v>13000</v>
      </c>
      <c r="J4" s="10">
        <f>(H4-I4)</f>
        <v>219200</v>
      </c>
    </row>
    <row r="5" spans="1:10">
      <c r="A5" s="3">
        <v>2</v>
      </c>
      <c r="B5" s="8" t="s">
        <v>11</v>
      </c>
      <c r="C5" s="10" t="s">
        <v>12</v>
      </c>
      <c r="D5" s="10">
        <v>195320</v>
      </c>
      <c r="E5" s="10">
        <v>0</v>
      </c>
      <c r="F5" s="10">
        <v>0</v>
      </c>
      <c r="G5" s="10">
        <f>(D5*0.06)+(E5*0.06)</f>
        <v>11719.199999999999</v>
      </c>
      <c r="H5" s="10">
        <f t="shared" ref="H5:H10" si="0">(D5+E5-F5-G5)</f>
        <v>183600.8</v>
      </c>
      <c r="I5" s="10">
        <v>0</v>
      </c>
      <c r="J5" s="10">
        <f t="shared" ref="J5:J10" si="1">(H5-I5)</f>
        <v>183600.8</v>
      </c>
    </row>
    <row r="6" spans="1:10">
      <c r="A6" s="4">
        <v>3</v>
      </c>
      <c r="B6" s="8" t="s">
        <v>11</v>
      </c>
      <c r="C6" s="10" t="s">
        <v>13</v>
      </c>
      <c r="D6" s="10">
        <v>267020</v>
      </c>
      <c r="E6" s="10">
        <v>0</v>
      </c>
      <c r="F6" s="10">
        <v>0</v>
      </c>
      <c r="G6" s="10">
        <f>(D6*0.06)+(E6*0.06)</f>
        <v>16021.199999999999</v>
      </c>
      <c r="H6" s="10">
        <f t="shared" si="0"/>
        <v>250998.8</v>
      </c>
      <c r="I6" s="10">
        <v>0</v>
      </c>
      <c r="J6" s="10">
        <f t="shared" si="1"/>
        <v>250998.8</v>
      </c>
    </row>
    <row r="7" spans="1:10">
      <c r="A7" s="4">
        <v>4</v>
      </c>
      <c r="B7" s="8" t="s">
        <v>11</v>
      </c>
      <c r="C7" s="10" t="s">
        <v>14</v>
      </c>
      <c r="D7" s="10">
        <v>304406</v>
      </c>
      <c r="E7" s="10">
        <v>0</v>
      </c>
      <c r="F7" s="10"/>
      <c r="G7" s="10">
        <f t="shared" ref="G7:G9" si="2">(D7*0.06)</f>
        <v>18264.36</v>
      </c>
      <c r="H7" s="10">
        <f t="shared" si="0"/>
        <v>286141.64</v>
      </c>
      <c r="I7" s="10">
        <f>C18</f>
        <v>0</v>
      </c>
      <c r="J7" s="10">
        <f t="shared" si="1"/>
        <v>286141.64</v>
      </c>
    </row>
    <row r="8" spans="1:10">
      <c r="A8" s="3">
        <v>5</v>
      </c>
      <c r="B8" s="8" t="s">
        <v>11</v>
      </c>
      <c r="C8" s="10" t="s">
        <v>15</v>
      </c>
      <c r="D8" s="10">
        <v>277971</v>
      </c>
      <c r="E8" s="10">
        <v>0</v>
      </c>
      <c r="F8" s="10"/>
      <c r="G8" s="10">
        <f>(D8*0.06)+(E8*0.06)</f>
        <v>16678.259999999998</v>
      </c>
      <c r="H8" s="10">
        <f t="shared" si="0"/>
        <v>261292.74</v>
      </c>
      <c r="I8" s="10">
        <v>0</v>
      </c>
      <c r="J8" s="10">
        <f t="shared" si="1"/>
        <v>261292.74</v>
      </c>
    </row>
    <row r="9" spans="1:10">
      <c r="A9" s="3">
        <v>6</v>
      </c>
      <c r="B9" s="8" t="s">
        <v>11</v>
      </c>
      <c r="C9" s="10" t="s">
        <v>16</v>
      </c>
      <c r="D9" s="19">
        <v>320000</v>
      </c>
      <c r="E9" s="10">
        <v>0</v>
      </c>
      <c r="F9" s="10"/>
      <c r="G9" s="10">
        <f t="shared" si="2"/>
        <v>19200</v>
      </c>
      <c r="H9" s="10">
        <f t="shared" si="0"/>
        <v>300800</v>
      </c>
      <c r="I9" s="10">
        <v>0</v>
      </c>
      <c r="J9" s="10">
        <f t="shared" si="1"/>
        <v>300800</v>
      </c>
    </row>
    <row r="10" spans="1:10">
      <c r="A10" s="3">
        <v>7</v>
      </c>
      <c r="B10" s="8" t="s">
        <v>10</v>
      </c>
      <c r="C10" s="10" t="s">
        <v>17</v>
      </c>
      <c r="D10" s="10">
        <v>65000</v>
      </c>
      <c r="E10" s="10">
        <v>0</v>
      </c>
      <c r="F10" s="10"/>
      <c r="G10" s="11">
        <v>0</v>
      </c>
      <c r="H10" s="10">
        <f t="shared" si="0"/>
        <v>65000</v>
      </c>
      <c r="I10" s="10">
        <v>0</v>
      </c>
      <c r="J10" s="10">
        <f t="shared" si="1"/>
        <v>65000</v>
      </c>
    </row>
    <row r="11" spans="1:10">
      <c r="B11" s="12"/>
      <c r="C11" s="12"/>
      <c r="D11" s="13" t="s">
        <v>18</v>
      </c>
      <c r="E11" s="13"/>
      <c r="F11" s="13"/>
      <c r="G11" s="12"/>
      <c r="H11" s="13" t="s">
        <v>18</v>
      </c>
      <c r="I11" s="13"/>
      <c r="J11" s="13">
        <f>SUM(J4:J10)</f>
        <v>1567033.98</v>
      </c>
    </row>
    <row r="13" spans="1:10">
      <c r="D13" s="18"/>
      <c r="E13" t="s">
        <v>20</v>
      </c>
    </row>
    <row r="14" spans="1:10">
      <c r="D14" s="20"/>
      <c r="E14" t="s">
        <v>21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sqref="A1:J11"/>
    </sheetView>
  </sheetViews>
  <sheetFormatPr baseColWidth="10" defaultRowHeight="15"/>
  <cols>
    <col min="1" max="1" width="3.28515625" customWidth="1"/>
    <col min="2" max="2" width="20.5703125" bestFit="1" customWidth="1"/>
    <col min="10" max="10" width="12" bestFit="1" customWidth="1"/>
  </cols>
  <sheetData>
    <row r="1" spans="1:10" ht="26.25">
      <c r="A1" s="31" t="s">
        <v>0</v>
      </c>
      <c r="B1" s="31"/>
      <c r="C1" s="31"/>
      <c r="D1" s="31"/>
      <c r="E1" s="31"/>
      <c r="F1" s="1"/>
      <c r="G1" s="1"/>
      <c r="H1" s="1"/>
      <c r="I1" s="2"/>
      <c r="J1" s="1"/>
    </row>
    <row r="2" spans="1:10">
      <c r="A2" s="3"/>
      <c r="B2" s="3"/>
      <c r="C2" s="3"/>
      <c r="D2" s="3"/>
      <c r="E2" s="3"/>
      <c r="F2" s="3"/>
      <c r="G2" s="3"/>
      <c r="H2" s="3"/>
      <c r="I2" s="4"/>
      <c r="J2" s="3"/>
    </row>
    <row r="3" spans="1:10" ht="30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0">
      <c r="A4" s="4">
        <v>1</v>
      </c>
      <c r="B4" s="8" t="s">
        <v>10</v>
      </c>
      <c r="C4" s="9">
        <v>2505</v>
      </c>
      <c r="D4" s="10">
        <v>430000</v>
      </c>
      <c r="E4" s="10">
        <v>0</v>
      </c>
      <c r="F4" s="10">
        <v>0</v>
      </c>
      <c r="G4" s="10">
        <f>(D4*0.06)+(E4*0.06)</f>
        <v>25800</v>
      </c>
      <c r="H4" s="10">
        <f>(D4+E4-F4-G4)</f>
        <v>404200</v>
      </c>
      <c r="I4" s="21">
        <v>99792</v>
      </c>
      <c r="J4" s="10">
        <f>(H4-I4)</f>
        <v>304408</v>
      </c>
    </row>
    <row r="5" spans="1:10">
      <c r="A5" s="3">
        <v>2</v>
      </c>
      <c r="B5" s="8" t="s">
        <v>11</v>
      </c>
      <c r="C5" s="10" t="s">
        <v>12</v>
      </c>
      <c r="D5" s="10">
        <v>195320</v>
      </c>
      <c r="E5" s="10">
        <v>0</v>
      </c>
      <c r="F5" s="10">
        <v>0</v>
      </c>
      <c r="G5" s="10">
        <f>(D5*0.06)+(E5*0.06)</f>
        <v>11719.199999999999</v>
      </c>
      <c r="H5" s="10">
        <f t="shared" ref="H5:H10" si="0">(D5+E5-F5-G5)</f>
        <v>183600.8</v>
      </c>
      <c r="I5" s="10">
        <v>0</v>
      </c>
      <c r="J5" s="10">
        <f t="shared" ref="J5:J10" si="1">(H5-I5)</f>
        <v>183600.8</v>
      </c>
    </row>
    <row r="6" spans="1:10">
      <c r="A6" s="4">
        <v>3</v>
      </c>
      <c r="B6" s="8" t="s">
        <v>11</v>
      </c>
      <c r="C6" s="10" t="s">
        <v>13</v>
      </c>
      <c r="D6" s="10">
        <v>267020</v>
      </c>
      <c r="E6" s="10">
        <v>0</v>
      </c>
      <c r="F6" s="10">
        <v>0</v>
      </c>
      <c r="G6" s="10">
        <f>(D6*0.06)+(E6*0.06)</f>
        <v>16021.199999999999</v>
      </c>
      <c r="H6" s="10">
        <f t="shared" si="0"/>
        <v>250998.8</v>
      </c>
      <c r="I6" s="19">
        <v>65900</v>
      </c>
      <c r="J6" s="10">
        <f t="shared" si="1"/>
        <v>185098.8</v>
      </c>
    </row>
    <row r="7" spans="1:10">
      <c r="A7" s="4">
        <v>4</v>
      </c>
      <c r="B7" s="8" t="s">
        <v>11</v>
      </c>
      <c r="C7" s="10" t="s">
        <v>14</v>
      </c>
      <c r="D7" s="10">
        <v>304406</v>
      </c>
      <c r="E7" s="10">
        <v>0</v>
      </c>
      <c r="F7" s="10"/>
      <c r="G7" s="10">
        <f t="shared" ref="G7:G9" si="2">(D7*0.06)</f>
        <v>18264.36</v>
      </c>
      <c r="H7" s="10">
        <f t="shared" si="0"/>
        <v>286141.64</v>
      </c>
      <c r="I7" s="10">
        <f>C18</f>
        <v>0</v>
      </c>
      <c r="J7" s="10">
        <f t="shared" si="1"/>
        <v>286141.64</v>
      </c>
    </row>
    <row r="8" spans="1:10">
      <c r="A8" s="3">
        <v>5</v>
      </c>
      <c r="B8" s="8" t="s">
        <v>11</v>
      </c>
      <c r="C8" s="10" t="s">
        <v>15</v>
      </c>
      <c r="D8" s="10">
        <v>277971</v>
      </c>
      <c r="E8" s="10">
        <v>0</v>
      </c>
      <c r="F8" s="10"/>
      <c r="G8" s="10">
        <f>(D8*0.06)+(E8*0.06)</f>
        <v>16678.259999999998</v>
      </c>
      <c r="H8" s="10">
        <f t="shared" si="0"/>
        <v>261292.74</v>
      </c>
      <c r="I8" s="10">
        <v>0</v>
      </c>
      <c r="J8" s="10">
        <f t="shared" si="1"/>
        <v>261292.74</v>
      </c>
    </row>
    <row r="9" spans="1:10">
      <c r="A9" s="3">
        <v>6</v>
      </c>
      <c r="B9" s="8" t="s">
        <v>11</v>
      </c>
      <c r="C9" s="10" t="s">
        <v>16</v>
      </c>
      <c r="D9" s="10">
        <v>320000</v>
      </c>
      <c r="E9" s="10">
        <v>0</v>
      </c>
      <c r="F9" s="10"/>
      <c r="G9" s="10">
        <f t="shared" si="2"/>
        <v>19200</v>
      </c>
      <c r="H9" s="10">
        <f t="shared" si="0"/>
        <v>300800</v>
      </c>
      <c r="I9" s="10">
        <v>0</v>
      </c>
      <c r="J9" s="10">
        <f t="shared" si="1"/>
        <v>300800</v>
      </c>
    </row>
    <row r="10" spans="1:10">
      <c r="A10" s="3">
        <v>7</v>
      </c>
      <c r="B10" s="8" t="s">
        <v>10</v>
      </c>
      <c r="C10" s="10" t="s">
        <v>17</v>
      </c>
      <c r="D10" s="10">
        <v>65000</v>
      </c>
      <c r="E10" s="10">
        <v>0</v>
      </c>
      <c r="F10" s="10"/>
      <c r="G10" s="11">
        <v>0</v>
      </c>
      <c r="H10" s="10">
        <f t="shared" si="0"/>
        <v>65000</v>
      </c>
      <c r="I10" s="10">
        <v>0</v>
      </c>
      <c r="J10" s="10">
        <f t="shared" si="1"/>
        <v>65000</v>
      </c>
    </row>
    <row r="11" spans="1:10">
      <c r="B11" s="12"/>
      <c r="C11" s="12"/>
      <c r="D11" s="13" t="s">
        <v>18</v>
      </c>
      <c r="E11" s="13"/>
      <c r="F11" s="13"/>
      <c r="G11" s="12"/>
      <c r="H11" s="13" t="s">
        <v>18</v>
      </c>
      <c r="I11" s="13"/>
      <c r="J11" s="13">
        <f>SUM(J4:J10)</f>
        <v>1586341.98</v>
      </c>
    </row>
    <row r="12" spans="1:10">
      <c r="C12" s="20"/>
      <c r="D12" t="s">
        <v>22</v>
      </c>
    </row>
    <row r="13" spans="1:10">
      <c r="C13" s="22"/>
      <c r="D13" t="s">
        <v>23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sqref="A1:J11"/>
    </sheetView>
  </sheetViews>
  <sheetFormatPr baseColWidth="10" defaultRowHeight="15"/>
  <cols>
    <col min="1" max="1" width="2" bestFit="1" customWidth="1"/>
    <col min="2" max="2" width="20.5703125" bestFit="1" customWidth="1"/>
    <col min="10" max="10" width="12" bestFit="1" customWidth="1"/>
  </cols>
  <sheetData>
    <row r="1" spans="1:10" ht="26.25">
      <c r="A1" s="31" t="s">
        <v>0</v>
      </c>
      <c r="B1" s="31"/>
      <c r="C1" s="31"/>
      <c r="D1" s="31"/>
      <c r="E1" s="31"/>
      <c r="F1" s="1"/>
      <c r="G1" s="1"/>
      <c r="H1" s="1"/>
      <c r="I1" s="2"/>
      <c r="J1" s="1"/>
    </row>
    <row r="2" spans="1:10">
      <c r="A2" s="3"/>
      <c r="B2" s="3"/>
      <c r="C2" s="3"/>
      <c r="D2" s="3"/>
      <c r="E2" s="3"/>
      <c r="F2" s="3"/>
      <c r="G2" s="3"/>
      <c r="H2" s="3"/>
      <c r="I2" s="4"/>
      <c r="J2" s="3"/>
    </row>
    <row r="3" spans="1:10" ht="30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0">
      <c r="A4" s="4">
        <v>1</v>
      </c>
      <c r="B4" s="8" t="s">
        <v>10</v>
      </c>
      <c r="C4" s="9">
        <v>2505</v>
      </c>
      <c r="D4" s="10">
        <v>430000</v>
      </c>
      <c r="E4" s="10">
        <v>0</v>
      </c>
      <c r="F4" s="10">
        <v>0</v>
      </c>
      <c r="G4" s="10">
        <f>(D4*0.06)+(E4*0.06)</f>
        <v>25800</v>
      </c>
      <c r="H4" s="10">
        <f>(D4+E4-F4-G4)</f>
        <v>404200</v>
      </c>
      <c r="I4" s="10">
        <v>0</v>
      </c>
      <c r="J4" s="10">
        <f>(H4-I4)</f>
        <v>404200</v>
      </c>
    </row>
    <row r="5" spans="1:10">
      <c r="A5" s="3">
        <v>2</v>
      </c>
      <c r="B5" s="8" t="s">
        <v>11</v>
      </c>
      <c r="C5" s="10" t="s">
        <v>12</v>
      </c>
      <c r="D5" s="19">
        <v>199812</v>
      </c>
      <c r="E5" s="10">
        <v>0</v>
      </c>
      <c r="F5" s="10">
        <v>0</v>
      </c>
      <c r="G5" s="10">
        <f>(D5*0.06)+(E5*0.06)</f>
        <v>11988.72</v>
      </c>
      <c r="H5" s="10">
        <f t="shared" ref="H5:H10" si="0">(D5+E5-F5-G5)</f>
        <v>187823.28</v>
      </c>
      <c r="I5" s="10">
        <v>0</v>
      </c>
      <c r="J5" s="10">
        <f t="shared" ref="J5:J10" si="1">(H5-I5)</f>
        <v>187823.28</v>
      </c>
    </row>
    <row r="6" spans="1:10">
      <c r="A6" s="4">
        <v>3</v>
      </c>
      <c r="B6" s="8" t="s">
        <v>11</v>
      </c>
      <c r="C6" s="10" t="s">
        <v>13</v>
      </c>
      <c r="D6" s="10">
        <v>267020</v>
      </c>
      <c r="E6" s="10">
        <v>0</v>
      </c>
      <c r="F6" s="10">
        <v>0</v>
      </c>
      <c r="G6" s="10">
        <f>(D6*0.06)+(E6*0.06)</f>
        <v>16021.199999999999</v>
      </c>
      <c r="H6" s="10">
        <f t="shared" si="0"/>
        <v>250998.8</v>
      </c>
      <c r="I6" s="10">
        <v>0</v>
      </c>
      <c r="J6" s="10">
        <f t="shared" si="1"/>
        <v>250998.8</v>
      </c>
    </row>
    <row r="7" spans="1:10">
      <c r="A7" s="4">
        <v>4</v>
      </c>
      <c r="B7" s="8" t="s">
        <v>11</v>
      </c>
      <c r="C7" s="10" t="s">
        <v>14</v>
      </c>
      <c r="D7" s="19">
        <v>311407</v>
      </c>
      <c r="E7" s="10">
        <v>0</v>
      </c>
      <c r="F7" s="10"/>
      <c r="G7" s="10">
        <f t="shared" ref="G7:G9" si="2">(D7*0.06)</f>
        <v>18684.419999999998</v>
      </c>
      <c r="H7" s="10">
        <f t="shared" si="0"/>
        <v>292722.58</v>
      </c>
      <c r="I7" s="10">
        <v>0</v>
      </c>
      <c r="J7" s="10">
        <f t="shared" si="1"/>
        <v>292722.58</v>
      </c>
    </row>
    <row r="8" spans="1:10">
      <c r="A8" s="3">
        <v>5</v>
      </c>
      <c r="B8" s="8" t="s">
        <v>11</v>
      </c>
      <c r="C8" s="10" t="s">
        <v>15</v>
      </c>
      <c r="D8" s="23">
        <v>330000</v>
      </c>
      <c r="E8" s="10">
        <v>0</v>
      </c>
      <c r="F8" s="10"/>
      <c r="G8" s="10">
        <f>(D8*0.06)+(E8*0.06)</f>
        <v>19800</v>
      </c>
      <c r="H8" s="10">
        <f t="shared" si="0"/>
        <v>310200</v>
      </c>
      <c r="I8" s="10">
        <v>0</v>
      </c>
      <c r="J8" s="10">
        <f t="shared" si="1"/>
        <v>310200</v>
      </c>
    </row>
    <row r="9" spans="1:10">
      <c r="A9" s="3">
        <v>6</v>
      </c>
      <c r="B9" s="8" t="s">
        <v>11</v>
      </c>
      <c r="C9" s="10" t="s">
        <v>16</v>
      </c>
      <c r="D9" s="10">
        <v>320000</v>
      </c>
      <c r="E9" s="10">
        <v>0</v>
      </c>
      <c r="F9" s="10"/>
      <c r="G9" s="10">
        <f t="shared" si="2"/>
        <v>19200</v>
      </c>
      <c r="H9" s="10">
        <f t="shared" si="0"/>
        <v>300800</v>
      </c>
      <c r="I9" s="10">
        <v>0</v>
      </c>
      <c r="J9" s="10">
        <f t="shared" si="1"/>
        <v>300800</v>
      </c>
    </row>
    <row r="10" spans="1:10">
      <c r="A10" s="3">
        <v>7</v>
      </c>
      <c r="B10" s="8" t="s">
        <v>10</v>
      </c>
      <c r="C10" s="10" t="s">
        <v>17</v>
      </c>
      <c r="D10" s="10">
        <v>65000</v>
      </c>
      <c r="E10" s="10">
        <v>0</v>
      </c>
      <c r="F10" s="10"/>
      <c r="G10" s="11">
        <v>0</v>
      </c>
      <c r="H10" s="10">
        <f t="shared" si="0"/>
        <v>65000</v>
      </c>
      <c r="I10" s="10">
        <v>0</v>
      </c>
      <c r="J10" s="10">
        <f t="shared" si="1"/>
        <v>65000</v>
      </c>
    </row>
    <row r="11" spans="1:10">
      <c r="B11" s="12"/>
      <c r="C11" s="12"/>
      <c r="D11" s="13" t="s">
        <v>18</v>
      </c>
      <c r="E11" s="13"/>
      <c r="F11" s="13"/>
      <c r="G11" s="12"/>
      <c r="H11" s="13" t="s">
        <v>18</v>
      </c>
      <c r="I11" s="13"/>
      <c r="J11" s="13">
        <f>SUM(J4:J10)</f>
        <v>1811744.6600000001</v>
      </c>
    </row>
    <row r="13" spans="1:10">
      <c r="D13" s="20"/>
      <c r="E13" t="s">
        <v>24</v>
      </c>
    </row>
    <row r="14" spans="1:10">
      <c r="D14" s="24"/>
      <c r="E14" t="s">
        <v>25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sqref="A1:J11"/>
    </sheetView>
  </sheetViews>
  <sheetFormatPr baseColWidth="10" defaultRowHeight="15"/>
  <cols>
    <col min="1" max="1" width="2" bestFit="1" customWidth="1"/>
    <col min="2" max="2" width="20.7109375" customWidth="1"/>
    <col min="10" max="10" width="12" bestFit="1" customWidth="1"/>
  </cols>
  <sheetData>
    <row r="1" spans="1:10" ht="26.25">
      <c r="A1" s="31" t="s">
        <v>0</v>
      </c>
      <c r="B1" s="31"/>
      <c r="C1" s="31"/>
      <c r="D1" s="31"/>
      <c r="E1" s="31"/>
      <c r="F1" s="1"/>
      <c r="G1" s="1"/>
      <c r="H1" s="1"/>
      <c r="I1" s="2"/>
      <c r="J1" s="1"/>
    </row>
    <row r="2" spans="1:10">
      <c r="A2" s="3"/>
      <c r="B2" s="3"/>
      <c r="C2" s="3"/>
      <c r="D2" s="3"/>
      <c r="E2" s="3"/>
      <c r="F2" s="3"/>
      <c r="G2" s="3"/>
      <c r="H2" s="3"/>
      <c r="I2" s="4"/>
      <c r="J2" s="3"/>
    </row>
    <row r="3" spans="1:10" ht="30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0">
      <c r="A4" s="4">
        <v>1</v>
      </c>
      <c r="B4" s="8" t="s">
        <v>10</v>
      </c>
      <c r="C4" s="9">
        <v>2505</v>
      </c>
      <c r="D4" s="10">
        <v>420000</v>
      </c>
      <c r="E4" s="10">
        <v>0</v>
      </c>
      <c r="F4" s="10">
        <v>0</v>
      </c>
      <c r="G4" s="10">
        <f>(D4*0.06)+(E4*0.06)</f>
        <v>25200</v>
      </c>
      <c r="H4" s="10">
        <f>(D4+E4-F4-G4)</f>
        <v>394800</v>
      </c>
      <c r="I4" s="10">
        <v>0</v>
      </c>
      <c r="J4" s="10">
        <f>(H4-I4)</f>
        <v>394800</v>
      </c>
    </row>
    <row r="5" spans="1:10">
      <c r="A5" s="3">
        <v>2</v>
      </c>
      <c r="B5" s="8" t="s">
        <v>11</v>
      </c>
      <c r="C5" s="10" t="s">
        <v>12</v>
      </c>
      <c r="D5" s="10">
        <v>199812</v>
      </c>
      <c r="E5" s="10">
        <v>0</v>
      </c>
      <c r="F5" s="10">
        <v>0</v>
      </c>
      <c r="G5" s="10">
        <f>(D5*0.06)+(E5*0.06)</f>
        <v>11988.72</v>
      </c>
      <c r="H5" s="10">
        <f t="shared" ref="H5:H10" si="0">(D5+E5-F5-G5)</f>
        <v>187823.28</v>
      </c>
      <c r="I5" s="10">
        <v>0</v>
      </c>
      <c r="J5" s="10">
        <f t="shared" ref="J5:J10" si="1">(H5-I5)</f>
        <v>187823.28</v>
      </c>
    </row>
    <row r="6" spans="1:10">
      <c r="A6" s="4">
        <v>3</v>
      </c>
      <c r="B6" s="8" t="s">
        <v>11</v>
      </c>
      <c r="C6" s="10" t="s">
        <v>13</v>
      </c>
      <c r="D6" s="10">
        <v>267020</v>
      </c>
      <c r="E6" s="10">
        <v>0</v>
      </c>
      <c r="F6" s="10">
        <v>0</v>
      </c>
      <c r="G6" s="10">
        <f>(D6*0.06)+(E6*0.06)</f>
        <v>16021.199999999999</v>
      </c>
      <c r="H6" s="10">
        <f t="shared" si="0"/>
        <v>250998.8</v>
      </c>
      <c r="I6" s="10">
        <v>0</v>
      </c>
      <c r="J6" s="10">
        <f t="shared" si="1"/>
        <v>250998.8</v>
      </c>
    </row>
    <row r="7" spans="1:10">
      <c r="A7" s="4">
        <v>4</v>
      </c>
      <c r="B7" s="8" t="s">
        <v>11</v>
      </c>
      <c r="C7" s="10" t="s">
        <v>14</v>
      </c>
      <c r="D7" s="10">
        <v>311407</v>
      </c>
      <c r="E7" s="10">
        <v>0</v>
      </c>
      <c r="F7" s="10"/>
      <c r="G7" s="10">
        <f t="shared" ref="G7:G9" si="2">(D7*0.06)</f>
        <v>18684.419999999998</v>
      </c>
      <c r="H7" s="10">
        <f t="shared" si="0"/>
        <v>292722.58</v>
      </c>
      <c r="I7" s="10">
        <v>0</v>
      </c>
      <c r="J7" s="10">
        <f t="shared" si="1"/>
        <v>292722.58</v>
      </c>
    </row>
    <row r="8" spans="1:10">
      <c r="A8" s="3">
        <v>5</v>
      </c>
      <c r="B8" s="8" t="s">
        <v>11</v>
      </c>
      <c r="C8" s="10" t="s">
        <v>15</v>
      </c>
      <c r="D8" s="10">
        <v>330000</v>
      </c>
      <c r="E8" s="10">
        <v>0</v>
      </c>
      <c r="F8" s="10"/>
      <c r="G8" s="10">
        <f>(D8*0.06)+(E8*0.06)</f>
        <v>19800</v>
      </c>
      <c r="H8" s="10">
        <f t="shared" si="0"/>
        <v>310200</v>
      </c>
      <c r="I8" s="10">
        <v>0</v>
      </c>
      <c r="J8" s="10">
        <f t="shared" si="1"/>
        <v>310200</v>
      </c>
    </row>
    <row r="9" spans="1:10">
      <c r="A9" s="3">
        <v>6</v>
      </c>
      <c r="B9" s="8" t="s">
        <v>11</v>
      </c>
      <c r="C9" s="10" t="s">
        <v>16</v>
      </c>
      <c r="D9" s="10">
        <v>320000</v>
      </c>
      <c r="E9" s="10">
        <v>0</v>
      </c>
      <c r="F9" s="10"/>
      <c r="G9" s="10">
        <f t="shared" si="2"/>
        <v>19200</v>
      </c>
      <c r="H9" s="10">
        <f t="shared" si="0"/>
        <v>300800</v>
      </c>
      <c r="I9" s="10">
        <v>0</v>
      </c>
      <c r="J9" s="10">
        <f t="shared" si="1"/>
        <v>300800</v>
      </c>
    </row>
    <row r="10" spans="1:10">
      <c r="A10" s="3">
        <v>7</v>
      </c>
      <c r="B10" s="8" t="s">
        <v>10</v>
      </c>
      <c r="C10" s="10" t="s">
        <v>17</v>
      </c>
      <c r="D10" s="25">
        <v>0</v>
      </c>
      <c r="E10" s="10">
        <v>0</v>
      </c>
      <c r="F10" s="10"/>
      <c r="G10" s="11">
        <v>0</v>
      </c>
      <c r="H10" s="10">
        <f t="shared" si="0"/>
        <v>0</v>
      </c>
      <c r="I10" s="10">
        <v>0</v>
      </c>
      <c r="J10" s="10">
        <f t="shared" si="1"/>
        <v>0</v>
      </c>
    </row>
    <row r="11" spans="1:10">
      <c r="B11" s="12"/>
      <c r="C11" s="12"/>
      <c r="D11" s="13" t="s">
        <v>18</v>
      </c>
      <c r="E11" s="13"/>
      <c r="F11" s="13"/>
      <c r="G11" s="12"/>
      <c r="H11" s="13" t="s">
        <v>18</v>
      </c>
      <c r="I11" s="13"/>
      <c r="J11" s="13">
        <f>SUM(J4:J10)</f>
        <v>1737344.6600000001</v>
      </c>
    </row>
    <row r="13" spans="1:10">
      <c r="C13" s="26"/>
      <c r="D13" t="s">
        <v>19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sqref="A1:J11"/>
    </sheetView>
  </sheetViews>
  <sheetFormatPr baseColWidth="10" defaultRowHeight="15"/>
  <cols>
    <col min="1" max="1" width="3.7109375" customWidth="1"/>
    <col min="2" max="2" width="20.5703125" bestFit="1" customWidth="1"/>
    <col min="10" max="10" width="12" bestFit="1" customWidth="1"/>
  </cols>
  <sheetData>
    <row r="1" spans="1:10" ht="26.25">
      <c r="A1" s="31" t="s">
        <v>0</v>
      </c>
      <c r="B1" s="31"/>
      <c r="C1" s="31"/>
      <c r="D1" s="31"/>
      <c r="E1" s="31"/>
      <c r="F1" s="1"/>
      <c r="G1" s="1"/>
      <c r="H1" s="1"/>
      <c r="I1" s="2"/>
      <c r="J1" s="1"/>
    </row>
    <row r="2" spans="1:10">
      <c r="A2" s="3"/>
      <c r="B2" s="3"/>
      <c r="C2" s="3"/>
      <c r="D2" s="3"/>
      <c r="E2" s="3"/>
      <c r="F2" s="3"/>
      <c r="G2" s="3"/>
      <c r="H2" s="3"/>
      <c r="I2" s="4"/>
      <c r="J2" s="3"/>
    </row>
    <row r="3" spans="1:10" ht="30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0">
      <c r="A4" s="4">
        <v>1</v>
      </c>
      <c r="B4" s="8" t="s">
        <v>10</v>
      </c>
      <c r="C4" s="9">
        <v>2505</v>
      </c>
      <c r="D4" s="10">
        <v>420000</v>
      </c>
      <c r="E4" s="10">
        <v>0</v>
      </c>
      <c r="F4" s="10">
        <v>0</v>
      </c>
      <c r="G4" s="10">
        <f>(D4*0.06)+(E4*0.06)</f>
        <v>25200</v>
      </c>
      <c r="H4" s="10">
        <f>(D4+E4-F4-G4)</f>
        <v>394800</v>
      </c>
      <c r="I4" s="10">
        <v>0</v>
      </c>
      <c r="J4" s="10">
        <f>(H4-I4)</f>
        <v>394800</v>
      </c>
    </row>
    <row r="5" spans="1:10">
      <c r="A5" s="3">
        <v>2</v>
      </c>
      <c r="B5" s="8" t="s">
        <v>11</v>
      </c>
      <c r="C5" s="10" t="s">
        <v>12</v>
      </c>
      <c r="D5" s="10">
        <v>199812</v>
      </c>
      <c r="E5" s="10">
        <v>0</v>
      </c>
      <c r="F5" s="10">
        <v>0</v>
      </c>
      <c r="G5" s="10">
        <f>(D5*0.06)+(E5*0.06)</f>
        <v>11988.72</v>
      </c>
      <c r="H5" s="10">
        <f t="shared" ref="H5:H10" si="0">(D5+E5-F5-G5)</f>
        <v>187823.28</v>
      </c>
      <c r="I5" s="10">
        <v>0</v>
      </c>
      <c r="J5" s="10">
        <f t="shared" ref="J5:J10" si="1">(H5-I5)</f>
        <v>187823.28</v>
      </c>
    </row>
    <row r="6" spans="1:10">
      <c r="A6" s="4">
        <v>3</v>
      </c>
      <c r="B6" s="8" t="s">
        <v>11</v>
      </c>
      <c r="C6" s="10" t="s">
        <v>13</v>
      </c>
      <c r="D6" s="10">
        <v>267020</v>
      </c>
      <c r="E6" s="10">
        <v>0</v>
      </c>
      <c r="F6" s="10">
        <v>0</v>
      </c>
      <c r="G6" s="10">
        <f>(D6*0.06)+(E6*0.06)</f>
        <v>16021.199999999999</v>
      </c>
      <c r="H6" s="10">
        <f t="shared" si="0"/>
        <v>250998.8</v>
      </c>
      <c r="I6" s="10">
        <v>0</v>
      </c>
      <c r="J6" s="10">
        <f t="shared" si="1"/>
        <v>250998.8</v>
      </c>
    </row>
    <row r="7" spans="1:10">
      <c r="A7" s="4">
        <v>4</v>
      </c>
      <c r="B7" s="8" t="s">
        <v>11</v>
      </c>
      <c r="C7" s="10" t="s">
        <v>14</v>
      </c>
      <c r="D7" s="10">
        <v>311407</v>
      </c>
      <c r="E7" s="10">
        <v>0</v>
      </c>
      <c r="F7" s="10"/>
      <c r="G7" s="10">
        <f t="shared" ref="G7:G9" si="2">(D7*0.06)</f>
        <v>18684.419999999998</v>
      </c>
      <c r="H7" s="10">
        <f t="shared" si="0"/>
        <v>292722.58</v>
      </c>
      <c r="I7" s="10">
        <v>0</v>
      </c>
      <c r="J7" s="10">
        <f t="shared" si="1"/>
        <v>292722.58</v>
      </c>
    </row>
    <row r="8" spans="1:10">
      <c r="A8" s="3">
        <v>5</v>
      </c>
      <c r="B8" s="8" t="s">
        <v>11</v>
      </c>
      <c r="C8" s="10" t="s">
        <v>15</v>
      </c>
      <c r="D8" s="10">
        <v>330000</v>
      </c>
      <c r="E8" s="10">
        <v>0</v>
      </c>
      <c r="F8" s="10"/>
      <c r="G8" s="10">
        <f>(D8*0.06)+(E8*0.06)</f>
        <v>19800</v>
      </c>
      <c r="H8" s="10">
        <f t="shared" si="0"/>
        <v>310200</v>
      </c>
      <c r="I8" s="10">
        <v>0</v>
      </c>
      <c r="J8" s="10">
        <f t="shared" si="1"/>
        <v>310200</v>
      </c>
    </row>
    <row r="9" spans="1:10">
      <c r="A9" s="3">
        <v>6</v>
      </c>
      <c r="B9" s="8" t="s">
        <v>11</v>
      </c>
      <c r="C9" s="10" t="s">
        <v>16</v>
      </c>
      <c r="D9" s="10">
        <v>320000</v>
      </c>
      <c r="E9" s="10">
        <v>0</v>
      </c>
      <c r="F9" s="10"/>
      <c r="G9" s="10">
        <f t="shared" si="2"/>
        <v>19200</v>
      </c>
      <c r="H9" s="10">
        <f t="shared" si="0"/>
        <v>300800</v>
      </c>
      <c r="I9" s="10">
        <v>0</v>
      </c>
      <c r="J9" s="10">
        <f t="shared" si="1"/>
        <v>300800</v>
      </c>
    </row>
    <row r="10" spans="1:10">
      <c r="A10" s="3">
        <v>7</v>
      </c>
      <c r="B10" s="8" t="s">
        <v>10</v>
      </c>
      <c r="C10" s="10" t="s">
        <v>17</v>
      </c>
      <c r="D10" s="10">
        <v>60000</v>
      </c>
      <c r="E10" s="10">
        <v>0</v>
      </c>
      <c r="F10" s="10"/>
      <c r="G10" s="11">
        <v>0</v>
      </c>
      <c r="H10" s="10">
        <f t="shared" si="0"/>
        <v>60000</v>
      </c>
      <c r="I10" s="10">
        <v>0</v>
      </c>
      <c r="J10" s="10">
        <f t="shared" si="1"/>
        <v>60000</v>
      </c>
    </row>
    <row r="11" spans="1:10">
      <c r="B11" s="12"/>
      <c r="C11" s="12"/>
      <c r="D11" s="13" t="s">
        <v>18</v>
      </c>
      <c r="E11" s="13"/>
      <c r="F11" s="13"/>
      <c r="G11" s="12"/>
      <c r="H11" s="13" t="s">
        <v>18</v>
      </c>
      <c r="I11" s="13"/>
      <c r="J11" s="13">
        <f>SUM(J4:J10)</f>
        <v>1797344.6600000001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sqref="A1:J11"/>
    </sheetView>
  </sheetViews>
  <sheetFormatPr baseColWidth="10" defaultRowHeight="15"/>
  <cols>
    <col min="1" max="1" width="2" bestFit="1" customWidth="1"/>
    <col min="2" max="2" width="20.5703125" bestFit="1" customWidth="1"/>
    <col min="10" max="10" width="12" bestFit="1" customWidth="1"/>
  </cols>
  <sheetData>
    <row r="1" spans="1:10" ht="26.25">
      <c r="A1" s="31" t="s">
        <v>0</v>
      </c>
      <c r="B1" s="31"/>
      <c r="C1" s="31"/>
      <c r="D1" s="31"/>
      <c r="E1" s="31"/>
      <c r="F1" s="1"/>
      <c r="G1" s="1"/>
      <c r="H1" s="1"/>
      <c r="I1" s="2"/>
      <c r="J1" s="1"/>
    </row>
    <row r="2" spans="1:10">
      <c r="A2" s="3"/>
      <c r="B2" s="3"/>
      <c r="C2" s="3"/>
      <c r="D2" s="3"/>
      <c r="E2" s="3"/>
      <c r="F2" s="3"/>
      <c r="G2" s="3"/>
      <c r="H2" s="3"/>
      <c r="I2" s="4"/>
      <c r="J2" s="3"/>
    </row>
    <row r="3" spans="1:10" ht="30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0">
      <c r="A4" s="4">
        <v>1</v>
      </c>
      <c r="B4" s="8" t="s">
        <v>10</v>
      </c>
      <c r="C4" s="9">
        <v>2505</v>
      </c>
      <c r="D4" s="10">
        <v>420000</v>
      </c>
      <c r="E4" s="10">
        <v>0</v>
      </c>
      <c r="F4" s="10">
        <v>0</v>
      </c>
      <c r="G4" s="10">
        <f>(D4*0.06)+(E4*0.06)</f>
        <v>25200</v>
      </c>
      <c r="H4" s="10">
        <f>(D4+E4-F4-G4)</f>
        <v>394800</v>
      </c>
      <c r="I4" s="10">
        <v>0</v>
      </c>
      <c r="J4" s="10">
        <f>(H4-I4)</f>
        <v>394800</v>
      </c>
    </row>
    <row r="5" spans="1:10">
      <c r="A5" s="3">
        <v>2</v>
      </c>
      <c r="B5" s="8" t="s">
        <v>11</v>
      </c>
      <c r="C5" s="10" t="s">
        <v>12</v>
      </c>
      <c r="D5" s="10">
        <v>199812</v>
      </c>
      <c r="E5" s="10">
        <v>0</v>
      </c>
      <c r="F5" s="10">
        <v>0</v>
      </c>
      <c r="G5" s="10">
        <f>(D5*0.06)+(E5*0.06)</f>
        <v>11988.72</v>
      </c>
      <c r="H5" s="10">
        <f t="shared" ref="H5:H10" si="0">(D5+E5-F5-G5)</f>
        <v>187823.28</v>
      </c>
      <c r="I5" s="10">
        <v>0</v>
      </c>
      <c r="J5" s="10">
        <f t="shared" ref="J5:J10" si="1">(H5-I5)</f>
        <v>187823.28</v>
      </c>
    </row>
    <row r="6" spans="1:10">
      <c r="A6" s="4">
        <v>3</v>
      </c>
      <c r="B6" s="8" t="s">
        <v>11</v>
      </c>
      <c r="C6" s="10" t="s">
        <v>13</v>
      </c>
      <c r="D6" s="10">
        <v>267020</v>
      </c>
      <c r="E6" s="10">
        <v>0</v>
      </c>
      <c r="F6" s="10">
        <v>0</v>
      </c>
      <c r="G6" s="10">
        <f>(D6*0.06)+(E6*0.06)</f>
        <v>16021.199999999999</v>
      </c>
      <c r="H6" s="10">
        <f t="shared" si="0"/>
        <v>250998.8</v>
      </c>
      <c r="I6" s="10">
        <v>0</v>
      </c>
      <c r="J6" s="10">
        <f t="shared" si="1"/>
        <v>250998.8</v>
      </c>
    </row>
    <row r="7" spans="1:10">
      <c r="A7" s="4">
        <v>4</v>
      </c>
      <c r="B7" s="8" t="s">
        <v>11</v>
      </c>
      <c r="C7" s="10" t="s">
        <v>14</v>
      </c>
      <c r="D7" s="10">
        <v>311407</v>
      </c>
      <c r="E7" s="10">
        <v>0</v>
      </c>
      <c r="F7" s="10"/>
      <c r="G7" s="10">
        <f t="shared" ref="G7:G9" si="2">(D7*0.06)</f>
        <v>18684.419999999998</v>
      </c>
      <c r="H7" s="10">
        <f t="shared" si="0"/>
        <v>292722.58</v>
      </c>
      <c r="I7" s="10">
        <v>0</v>
      </c>
      <c r="J7" s="10">
        <f t="shared" si="1"/>
        <v>292722.58</v>
      </c>
    </row>
    <row r="8" spans="1:10">
      <c r="A8" s="3">
        <v>5</v>
      </c>
      <c r="B8" s="8" t="s">
        <v>11</v>
      </c>
      <c r="C8" s="10" t="s">
        <v>15</v>
      </c>
      <c r="D8" s="10">
        <v>330000</v>
      </c>
      <c r="E8" s="10">
        <v>0</v>
      </c>
      <c r="F8" s="10"/>
      <c r="G8" s="10">
        <f>(D8*0.06)+(E8*0.06)</f>
        <v>19800</v>
      </c>
      <c r="H8" s="10">
        <f t="shared" si="0"/>
        <v>310200</v>
      </c>
      <c r="I8" s="10">
        <v>0</v>
      </c>
      <c r="J8" s="10">
        <f t="shared" si="1"/>
        <v>310200</v>
      </c>
    </row>
    <row r="9" spans="1:10">
      <c r="A9" s="3">
        <v>6</v>
      </c>
      <c r="B9" s="8" t="s">
        <v>11</v>
      </c>
      <c r="C9" s="10" t="s">
        <v>16</v>
      </c>
      <c r="D9" s="10">
        <v>320000</v>
      </c>
      <c r="E9" s="10">
        <v>0</v>
      </c>
      <c r="F9" s="10"/>
      <c r="G9" s="10">
        <f t="shared" si="2"/>
        <v>19200</v>
      </c>
      <c r="H9" s="10">
        <f t="shared" si="0"/>
        <v>300800</v>
      </c>
      <c r="I9" s="10">
        <v>0</v>
      </c>
      <c r="J9" s="10">
        <f t="shared" si="1"/>
        <v>300800</v>
      </c>
    </row>
    <row r="10" spans="1:10">
      <c r="A10" s="3">
        <v>7</v>
      </c>
      <c r="B10" s="8" t="s">
        <v>10</v>
      </c>
      <c r="C10" s="10" t="s">
        <v>17</v>
      </c>
      <c r="D10" s="10">
        <v>60000</v>
      </c>
      <c r="E10" s="10">
        <v>0</v>
      </c>
      <c r="F10" s="10"/>
      <c r="G10" s="11">
        <v>0</v>
      </c>
      <c r="H10" s="10">
        <f t="shared" si="0"/>
        <v>60000</v>
      </c>
      <c r="I10" s="10">
        <v>0</v>
      </c>
      <c r="J10" s="10">
        <f t="shared" si="1"/>
        <v>60000</v>
      </c>
    </row>
    <row r="11" spans="1:10">
      <c r="B11" s="12"/>
      <c r="C11" s="12"/>
      <c r="D11" s="13" t="s">
        <v>18</v>
      </c>
      <c r="E11" s="13"/>
      <c r="F11" s="13"/>
      <c r="G11" s="12"/>
      <c r="H11" s="13" t="s">
        <v>18</v>
      </c>
      <c r="I11" s="13"/>
      <c r="J11" s="13">
        <f>SUM(J4:J10)</f>
        <v>1797344.6600000001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sqref="A1:J11"/>
    </sheetView>
  </sheetViews>
  <sheetFormatPr baseColWidth="10" defaultRowHeight="15"/>
  <cols>
    <col min="1" max="1" width="2" bestFit="1" customWidth="1"/>
    <col min="2" max="2" width="23.140625" customWidth="1"/>
    <col min="6" max="6" width="12.85546875" bestFit="1" customWidth="1"/>
    <col min="10" max="10" width="12" bestFit="1" customWidth="1"/>
  </cols>
  <sheetData>
    <row r="1" spans="1:10" ht="26.25">
      <c r="A1" s="31" t="s">
        <v>0</v>
      </c>
      <c r="B1" s="31"/>
      <c r="C1" s="31"/>
      <c r="D1" s="31"/>
      <c r="E1" s="31"/>
      <c r="F1" s="1"/>
      <c r="G1" s="1"/>
      <c r="H1" s="1"/>
      <c r="I1" s="2"/>
      <c r="J1" s="1"/>
    </row>
    <row r="2" spans="1:10">
      <c r="A2" s="3"/>
      <c r="B2" s="3"/>
      <c r="C2" s="3"/>
      <c r="D2" s="3"/>
      <c r="E2" s="3"/>
      <c r="F2" s="3"/>
      <c r="G2" s="3"/>
      <c r="H2" s="3"/>
      <c r="I2" s="4"/>
      <c r="J2" s="3"/>
    </row>
    <row r="3" spans="1:10" ht="30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</row>
    <row r="4" spans="1:10">
      <c r="A4" s="4">
        <v>1</v>
      </c>
      <c r="B4" s="8" t="s">
        <v>10</v>
      </c>
      <c r="C4" s="9">
        <v>2505</v>
      </c>
      <c r="D4" s="10">
        <v>420000</v>
      </c>
      <c r="E4" s="10">
        <v>0</v>
      </c>
      <c r="F4" s="10">
        <v>0</v>
      </c>
      <c r="G4" s="10">
        <f>(D4*0.06)+(E4*0.06)</f>
        <v>25200</v>
      </c>
      <c r="H4" s="10">
        <f>(D4+E4-F4-G4)</f>
        <v>394800</v>
      </c>
      <c r="I4" s="10">
        <v>0</v>
      </c>
      <c r="J4" s="10">
        <f>(H4-I4)</f>
        <v>394800</v>
      </c>
    </row>
    <row r="5" spans="1:10">
      <c r="A5" s="3">
        <v>2</v>
      </c>
      <c r="B5" s="27" t="s">
        <v>11</v>
      </c>
      <c r="C5" s="19" t="s">
        <v>12</v>
      </c>
      <c r="D5" s="19">
        <v>199812</v>
      </c>
      <c r="E5" s="10">
        <v>0</v>
      </c>
      <c r="F5" s="10">
        <v>0</v>
      </c>
      <c r="G5" s="10">
        <f>(D5*0.06)+(E5*0.06)</f>
        <v>11988.72</v>
      </c>
      <c r="H5" s="10">
        <f t="shared" ref="H5:H10" si="0">(D5+E5-F5-G5)</f>
        <v>187823.28</v>
      </c>
      <c r="I5" s="10">
        <v>0</v>
      </c>
      <c r="J5" s="10">
        <f t="shared" ref="J5:J10" si="1">(H5-I5)</f>
        <v>187823.28</v>
      </c>
    </row>
    <row r="6" spans="1:10">
      <c r="A6" s="4">
        <v>3</v>
      </c>
      <c r="B6" s="27" t="s">
        <v>11</v>
      </c>
      <c r="C6" s="19" t="s">
        <v>13</v>
      </c>
      <c r="D6" s="19">
        <v>267020</v>
      </c>
      <c r="E6" s="10">
        <v>0</v>
      </c>
      <c r="F6" s="10">
        <v>0</v>
      </c>
      <c r="G6" s="10">
        <f>(D6*0.06)+(E6*0.06)</f>
        <v>16021.199999999999</v>
      </c>
      <c r="H6" s="10">
        <f t="shared" si="0"/>
        <v>250998.8</v>
      </c>
      <c r="I6" s="10">
        <v>0</v>
      </c>
      <c r="J6" s="10">
        <f t="shared" si="1"/>
        <v>250998.8</v>
      </c>
    </row>
    <row r="7" spans="1:10">
      <c r="A7" s="4">
        <v>4</v>
      </c>
      <c r="B7" s="8" t="s">
        <v>11</v>
      </c>
      <c r="C7" s="10" t="s">
        <v>14</v>
      </c>
      <c r="D7" s="10">
        <v>311407</v>
      </c>
      <c r="E7" s="10">
        <v>0</v>
      </c>
      <c r="F7" s="10"/>
      <c r="G7" s="10">
        <f t="shared" ref="G7:G9" si="2">(D7*0.06)</f>
        <v>18684.419999999998</v>
      </c>
      <c r="H7" s="10">
        <f t="shared" si="0"/>
        <v>292722.58</v>
      </c>
      <c r="I7" s="10">
        <v>0</v>
      </c>
      <c r="J7" s="10">
        <f t="shared" si="1"/>
        <v>292722.58</v>
      </c>
    </row>
    <row r="8" spans="1:10">
      <c r="A8" s="3">
        <v>5</v>
      </c>
      <c r="B8" s="8" t="s">
        <v>11</v>
      </c>
      <c r="C8" s="10" t="s">
        <v>15</v>
      </c>
      <c r="D8" s="10">
        <v>330000</v>
      </c>
      <c r="E8" s="10">
        <v>0</v>
      </c>
      <c r="F8" s="10"/>
      <c r="G8" s="10">
        <f>(D8*0.06)+(E8*0.06)</f>
        <v>19800</v>
      </c>
      <c r="H8" s="10">
        <f t="shared" si="0"/>
        <v>310200</v>
      </c>
      <c r="I8" s="10">
        <v>0</v>
      </c>
      <c r="J8" s="10">
        <f t="shared" si="1"/>
        <v>310200</v>
      </c>
    </row>
    <row r="9" spans="1:10">
      <c r="A9" s="3">
        <v>6</v>
      </c>
      <c r="B9" s="8" t="s">
        <v>11</v>
      </c>
      <c r="C9" s="10" t="s">
        <v>16</v>
      </c>
      <c r="D9" s="10">
        <v>320000</v>
      </c>
      <c r="E9" s="10">
        <v>0</v>
      </c>
      <c r="F9" s="10"/>
      <c r="G9" s="10">
        <f t="shared" si="2"/>
        <v>19200</v>
      </c>
      <c r="H9" s="10">
        <f t="shared" si="0"/>
        <v>300800</v>
      </c>
      <c r="I9" s="10">
        <v>0</v>
      </c>
      <c r="J9" s="10">
        <f t="shared" si="1"/>
        <v>300800</v>
      </c>
    </row>
    <row r="10" spans="1:10">
      <c r="A10" s="3">
        <v>7</v>
      </c>
      <c r="B10" s="8" t="s">
        <v>10</v>
      </c>
      <c r="C10" s="10" t="s">
        <v>17</v>
      </c>
      <c r="D10" s="10">
        <v>0</v>
      </c>
      <c r="E10" s="10">
        <v>0</v>
      </c>
      <c r="F10" s="10"/>
      <c r="G10" s="11">
        <v>0</v>
      </c>
      <c r="H10" s="10">
        <f t="shared" si="0"/>
        <v>0</v>
      </c>
      <c r="I10" s="10">
        <v>0</v>
      </c>
      <c r="J10" s="10">
        <f t="shared" si="1"/>
        <v>0</v>
      </c>
    </row>
    <row r="11" spans="1:10">
      <c r="B11" s="12"/>
      <c r="C11" s="12"/>
      <c r="D11" s="13" t="s">
        <v>18</v>
      </c>
      <c r="E11" s="13"/>
      <c r="F11" s="13"/>
      <c r="G11" s="12"/>
      <c r="H11" s="13" t="s">
        <v>18</v>
      </c>
      <c r="I11" s="13"/>
      <c r="J11" s="13">
        <f>SUM(J4:J10)</f>
        <v>1737344.6600000001</v>
      </c>
    </row>
    <row r="13" spans="1:10">
      <c r="C13" s="20"/>
      <c r="D13" t="s">
        <v>26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Novienbre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y Angelito</dc:creator>
  <cp:lastModifiedBy>Javier y Angelito</cp:lastModifiedBy>
  <dcterms:created xsi:type="dcterms:W3CDTF">2018-01-09T23:36:06Z</dcterms:created>
  <dcterms:modified xsi:type="dcterms:W3CDTF">2018-11-22T03:44:27Z</dcterms:modified>
</cp:coreProperties>
</file>